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28.xml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3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3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9.xml"/>
  <Override ContentType="application/vnd.openxmlformats-officedocument.spreadsheetml.worksheet+xml" PartName="/xl/worksheets/sheet20.xml"/>
  <Override ContentType="application/vnd.openxmlformats-officedocument.spreadsheetml.worksheet+xml" PartName="/xl/worksheets/sheet37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33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38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34.xml"/>
  <Override ContentType="application/vnd.openxmlformats-officedocument.spreadsheetml.worksheet+xml" PartName="/xl/worksheets/sheet21.xml"/>
  <Override ContentType="application/vnd.openxmlformats-officedocument.spreadsheetml.worksheet+xml" PartName="/xl/worksheets/sheet30.xml"/>
  <Override ContentType="application/vnd.openxmlformats-officedocument.spreadsheetml.worksheet+xml" PartName="/xl/worksheets/sheet27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26.xml"/>
  <Override ContentType="application/vnd.openxmlformats-officedocument.spreadsheetml.worksheet+xml" PartName="/xl/worksheets/sheet31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spreadsheetml.worksheet+xml" PartName="/xl/worksheets/sheet35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26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30.xml"/>
  <Override ContentType="application/vnd.openxmlformats-officedocument.drawing+xml" PartName="/xl/drawings/drawing34.xml"/>
  <Override ContentType="application/vnd.openxmlformats-officedocument.drawing+xml" PartName="/xl/drawings/drawing21.xml"/>
  <Override ContentType="application/vnd.openxmlformats-officedocument.drawing+xml" PartName="/xl/drawings/drawing27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31.xml"/>
  <Override ContentType="application/vnd.openxmlformats-officedocument.drawing+xml" PartName="/xl/drawings/drawing22.xml"/>
  <Override ContentType="application/vnd.openxmlformats-officedocument.drawing+xml" PartName="/xl/drawings/drawing35.xml"/>
  <Override ContentType="application/vnd.openxmlformats-officedocument.drawing+xml" PartName="/xl/drawings/drawing10.xml"/>
  <Override ContentType="application/vnd.openxmlformats-officedocument.drawing+xml" PartName="/xl/drawings/drawing28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36.xml"/>
  <Override ContentType="application/vnd.openxmlformats-officedocument.drawing+xml" PartName="/xl/drawings/drawing32.xml"/>
  <Override ContentType="application/vnd.openxmlformats-officedocument.drawing+xml" PartName="/xl/drawings/drawing23.xml"/>
  <Override ContentType="application/vnd.openxmlformats-officedocument.drawing+xml" PartName="/xl/drawings/drawing33.xml"/>
  <Override ContentType="application/vnd.openxmlformats-officedocument.drawing+xml" PartName="/xl/drawings/drawing38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9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officedocument.drawing+xml" PartName="/xl/drawings/drawing37.xml"/>
  <Override ContentType="application/vnd.ms-excel.documenttasks+xml" PartName="/xl/documenttasks/documenttask3.xml"/>
  <Override ContentType="application/vnd.ms-excel.documenttasks+xml" PartName="/xl/documenttasks/documenttask2.xml"/>
  <Override ContentType="application/vnd.ms-excel.documenttasks+xml" PartName="/xl/documenttasks/documenttask4.xml"/>
  <Override ContentType="application/vnd.ms-excel.documenttasks+xml" PartName="/xl/documenttasks/documenttask1.xml"/>
  <Override ContentType="application/vnd.ms-excel.person+xml" PartName="/xl/persons/person.xml"/>
  <Override ContentType="application/vnd.ms-excel.threadedcomments+xml" PartName="/xl/threadedComments/threadedComment1.xml"/>
  <Override ContentType="application/vnd.ms-excel.threadedcomments+xml" PartName="/xl/threadedComments/threadedComment4.xml"/>
  <Override ContentType="application/vnd.ms-excel.threadedcomments+xml" PartName="/xl/threadedComments/threadedComment3.xml"/>
  <Override ContentType="application/vnd.ms-excel.threadedcomments+xml" PartName="/xl/threadedComments/threadedComment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s généraux" sheetId="1" r:id="rId5"/>
    <sheet state="visible" name="Feuille suivi général" sheetId="2" r:id="rId6"/>
    <sheet state="visible" name="total moteurs" sheetId="3" r:id="rId7"/>
    <sheet state="hidden" name="Feuille suivi Séance 1" sheetId="4" r:id="rId8"/>
    <sheet state="hidden" name="Feuille suivi Séance 2" sheetId="5" r:id="rId9"/>
    <sheet state="hidden" name="Feuille suivi Séance 3" sheetId="6" r:id="rId10"/>
    <sheet state="hidden" name="Feuille suivi Séance 4" sheetId="7" r:id="rId11"/>
    <sheet state="hidden" name="Feuille suivi Séance 5" sheetId="8" r:id="rId12"/>
    <sheet state="visible" name="Equerre ph0" sheetId="9" r:id="rId13"/>
    <sheet state="visible" name="Equerre ph10" sheetId="10" r:id="rId14"/>
    <sheet state="visible" name="Equerre ph20" sheetId="11" r:id="rId15"/>
    <sheet state="visible" name="Equerre ph30" sheetId="12" r:id="rId16"/>
    <sheet state="visible" name="Equerre ph40" sheetId="13" r:id="rId17"/>
    <sheet state="visible" name="Support ph10" sheetId="14" r:id="rId18"/>
    <sheet state="visible" name="Support ph15" sheetId="15" r:id="rId19"/>
    <sheet state="visible" name="Support ph50" sheetId="16" r:id="rId20"/>
    <sheet state="visible" name="Support ph20" sheetId="17" r:id="rId21"/>
    <sheet state="visible" name="Support ph30" sheetId="18" r:id="rId22"/>
    <sheet state="visible" name="Support ph40" sheetId="19" r:id="rId23"/>
    <sheet state="visible" name="Support ph60" sheetId="20" r:id="rId24"/>
    <sheet state="visible" name="Palier ph10" sheetId="21" r:id="rId25"/>
    <sheet state="visible" name="Palier ph20" sheetId="22" r:id="rId26"/>
    <sheet state="visible" name="Cylindre ph10" sheetId="23" r:id="rId27"/>
    <sheet state="visible" name="Cylindre ph20" sheetId="24" r:id="rId28"/>
    <sheet state="visible" name="Cylindre ph30" sheetId="25" r:id="rId29"/>
    <sheet state="visible" name="Volant ph0" sheetId="26" r:id="rId30"/>
    <sheet state="visible" name="Volant ph10" sheetId="27" r:id="rId31"/>
    <sheet state="visible" name="Volant ph20" sheetId="28" r:id="rId32"/>
    <sheet state="visible" name="Volant ph30" sheetId="29" r:id="rId33"/>
    <sheet state="visible" name="Volant ph40" sheetId="30" r:id="rId34"/>
    <sheet state="visible" name="Piston ph20" sheetId="31" r:id="rId35"/>
    <sheet state="visible" name="Piston ph30" sheetId="32" r:id="rId36"/>
    <sheet state="visible" name="Piston ph40" sheetId="33" r:id="rId37"/>
    <sheet state="visible" name="Piston ph50" sheetId="34" r:id="rId38"/>
    <sheet state="visible" name="Raccord M8 ph10" sheetId="35" r:id="rId39"/>
    <sheet state="visible" name="Raccord M8 ph20" sheetId="36" r:id="rId40"/>
    <sheet state="visible" name="Pied ph10" sheetId="37" r:id="rId41"/>
    <sheet state="visible" name="Copie de Feuille suivi" sheetId="38" r:id="rId42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tc={4480851d-b512-4aae-b564-a7c03bc112e8}</author>
    <author>tc={9a5233fe-7ce1-406f-9d29-bbbf5d735c46}</author>
  </authors>
  <commentList>
    <comment authorId="0" xr:uid="{4480851d-b512-4aae-b564-a7c03bc112e8}" ref="I5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Pour le calcul de la charge en minutes ne pas oublier d'y ajouter le temps de préparation disponible dans les documents sur le réseaux
</t>
      </text>
    </comment>
    <comment authorId="1" xr:uid="{9a5233fe-7ce1-406f-9d29-bbbf5d735c46}" ref="J23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taux charges réel "102.5%"
Attention To = 4 heures
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tc={e7853ba2-1bdf-48df-bdb0-38da72632074}</author>
  </authors>
  <commentList>
    <comment authorId="0" xr:uid="{e7853ba2-1bdf-48df-bdb0-38da72632074}" ref="C22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Non réaliser
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tc={82860095-4d45-4e2d-88d2-e75706857dcf}</author>
    <author>tc={9b6005c3-6295-4aee-a704-31aca879bbeb}</author>
  </authors>
  <commentList>
    <comment authorId="0" xr:uid="{82860095-4d45-4e2d-88d2-e75706857dcf}" ref="D14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changement de plaquette
</t>
      </text>
    </comment>
    <comment authorId="1" xr:uid="{9b6005c3-6295-4aee-a704-31aca879bbeb}" ref="D16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attente phase précédente
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>tc={6e63ba45-5623-42b2-88f9-b4088dc6b36a}</author>
  </authors>
  <commentList>
    <comment authorId="0" xr:uid="{6e63ba45-5623-42b2-88f9-b4088dc6b36a}" ref="D8">
      <text>
        <t xml:space="preserve">[Threaded comment]
 Your version of Excel allows you to read this threaded comment; however, any edits to it will get removed if the file is opened in a newer version of Excel. Learn more: https://go.microsoft.com/fwlink/?linkid=870924
Comment:
	changement plaquette
</t>
      </text>
    </comment>
  </commentList>
</comments>
</file>

<file path=xl/sharedStrings.xml><?xml version="1.0" encoding="utf-8"?>
<sst xmlns="http://schemas.openxmlformats.org/spreadsheetml/2006/main" count="2796" uniqueCount="278">
  <si>
    <t xml:space="preserve"> </t>
  </si>
  <si>
    <t>Pièce</t>
  </si>
  <si>
    <t>Phase</t>
  </si>
  <si>
    <t>Dénomination</t>
  </si>
  <si>
    <t>Machine</t>
  </si>
  <si>
    <t>Responsable 2.3</t>
  </si>
  <si>
    <t>Responsable 2.4</t>
  </si>
  <si>
    <t>nb de pièce
(en entrée)</t>
  </si>
  <si>
    <t>La charge (min)</t>
  </si>
  <si>
    <t>Taux charge (Tr/1080) du poste</t>
  </si>
  <si>
    <t>Temps cycle eff (min)</t>
  </si>
  <si>
    <t>Top (min)</t>
  </si>
  <si>
    <t>responsable usinage</t>
  </si>
  <si>
    <t>informations supp
(ne modifier rien sur cette colonne)</t>
  </si>
  <si>
    <t>Support</t>
  </si>
  <si>
    <t>Fraisage conv</t>
  </si>
  <si>
    <t>Fr 12</t>
  </si>
  <si>
    <t>COURAU</t>
  </si>
  <si>
    <t>OUALI</t>
  </si>
  <si>
    <t>E.SANCHEZ</t>
  </si>
  <si>
    <t>Fraiseuse</t>
  </si>
  <si>
    <t>DENISART</t>
  </si>
  <si>
    <t>BABA</t>
  </si>
  <si>
    <t>KAWTARI</t>
  </si>
  <si>
    <t>LEONE GOMEZ</t>
  </si>
  <si>
    <t>NOCHE</t>
  </si>
  <si>
    <t>calcules pur une piece. usinage pour 4 en mm temps</t>
  </si>
  <si>
    <t xml:space="preserve">Fraisage CN </t>
  </si>
  <si>
    <t>Romi (uinages simultanés)</t>
  </si>
  <si>
    <t>BENIC</t>
  </si>
  <si>
    <t>ROGER</t>
  </si>
  <si>
    <t>ZEFIZEF</t>
  </si>
  <si>
    <t>Tcyeff ne comprend pas la préparation machine, le temps requis et le Top oui.</t>
  </si>
  <si>
    <t>Equerre</t>
  </si>
  <si>
    <t>HAAS (uinages simultanés)</t>
  </si>
  <si>
    <t>MORIN</t>
  </si>
  <si>
    <t xml:space="preserve">Usinage par lot de pièce
Les Tcyeff et Top ne comprennent pas la préparation machine, le temps requis oui.
</t>
  </si>
  <si>
    <t>Fraisage CN</t>
  </si>
  <si>
    <t>C2</t>
  </si>
  <si>
    <t>SIDHOM</t>
  </si>
  <si>
    <t>Taraudage</t>
  </si>
  <si>
    <t>Taraudeuse</t>
  </si>
  <si>
    <t>-</t>
  </si>
  <si>
    <t>Découpage</t>
  </si>
  <si>
    <t>Jet d'eau</t>
  </si>
  <si>
    <t>ROGER/OZMEN</t>
  </si>
  <si>
    <t>DAUDET</t>
  </si>
  <si>
    <t>ne pas faire</t>
  </si>
  <si>
    <t>Palier</t>
  </si>
  <si>
    <t>Tournage CN</t>
  </si>
  <si>
    <t>CTX 200</t>
  </si>
  <si>
    <t>LEONE--GOMEZ / TREHEUX</t>
  </si>
  <si>
    <t>DENISART TEPER</t>
  </si>
  <si>
    <t>Cylindre</t>
  </si>
  <si>
    <t>Tournage conv</t>
  </si>
  <si>
    <t>Tour</t>
  </si>
  <si>
    <t>OZMEN</t>
  </si>
  <si>
    <t>Haas</t>
  </si>
  <si>
    <t>ELMOURABIT</t>
  </si>
  <si>
    <t>BOUZIDENE</t>
  </si>
  <si>
    <t>CARDINALE</t>
  </si>
  <si>
    <t xml:space="preserve">pour le contrôle utiliser 
la métrios pour toute les côtes </t>
  </si>
  <si>
    <t>Volant</t>
  </si>
  <si>
    <t>Moulage</t>
  </si>
  <si>
    <t>E.OUALI - DENISART</t>
  </si>
  <si>
    <t>Parachèvement</t>
  </si>
  <si>
    <t>Scie à ruban</t>
  </si>
  <si>
    <t>SANCHEZ</t>
  </si>
  <si>
    <t>Piston</t>
  </si>
  <si>
    <t>Mini tour</t>
  </si>
  <si>
    <t>Pliage</t>
  </si>
  <si>
    <t>Plieuse</t>
  </si>
  <si>
    <t>Raccord M8</t>
  </si>
  <si>
    <t>GL 250</t>
  </si>
  <si>
    <t>TREHEUX</t>
  </si>
  <si>
    <t>CTX200</t>
  </si>
  <si>
    <t>SANCHEZ SARTORI</t>
  </si>
  <si>
    <t>Pied</t>
  </si>
  <si>
    <t>TBI 280</t>
  </si>
  <si>
    <t>nb de pièce</t>
  </si>
  <si>
    <t>Temps requis (min)</t>
  </si>
  <si>
    <t>informations supp</t>
  </si>
  <si>
    <t>AGRIGNAN</t>
  </si>
  <si>
    <t>MANSOUR</t>
  </si>
  <si>
    <t>MARZOUKI</t>
  </si>
  <si>
    <t>Opérateur</t>
  </si>
  <si>
    <t>nb de pièces à faire</t>
  </si>
  <si>
    <t>nb pièces réalisées</t>
  </si>
  <si>
    <t>rebuts</t>
  </si>
  <si>
    <t>taux de qualité</t>
  </si>
  <si>
    <t>taux de qualité h-1</t>
  </si>
  <si>
    <t>temps cycle moyen</t>
  </si>
  <si>
    <t>temps requis pour finir l'usinage</t>
  </si>
  <si>
    <t>% pi réalisées</t>
  </si>
  <si>
    <t>Marzouki</t>
  </si>
  <si>
    <t xml:space="preserve">temps réstant : </t>
  </si>
  <si>
    <t>Dernières séances</t>
  </si>
  <si>
    <t>OZMEN / ROGER</t>
  </si>
  <si>
    <t>Non réalisé</t>
  </si>
  <si>
    <t>DENISART / OUALI</t>
  </si>
  <si>
    <t>BENIC / DAUDET</t>
  </si>
  <si>
    <t>BABA / SANCHEZ</t>
  </si>
  <si>
    <t>Séance 1</t>
  </si>
  <si>
    <t>Séance 2</t>
  </si>
  <si>
    <t>Séance 3</t>
  </si>
  <si>
    <t>Séance 4</t>
  </si>
  <si>
    <t>Séance 5</t>
  </si>
  <si>
    <t xml:space="preserve">Nombre de moteurs réalisés </t>
  </si>
  <si>
    <t>Heure du jour / Fin</t>
  </si>
  <si>
    <t>/19</t>
  </si>
  <si>
    <t>Lancement séance</t>
  </si>
  <si>
    <t>temps disponible</t>
  </si>
  <si>
    <t>temps écoulé</t>
  </si>
  <si>
    <t>temps réstant</t>
  </si>
  <si>
    <t>quantité produite</t>
  </si>
  <si>
    <t>nb par moteurs</t>
  </si>
  <si>
    <t>lots produits</t>
  </si>
  <si>
    <t>Phase finale pdt dernières séances</t>
  </si>
  <si>
    <t xml:space="preserve">Nombre de moteur réalisés </t>
  </si>
  <si>
    <t>fiche de suivie de production Pièce : Equerre  Phase :0</t>
  </si>
  <si>
    <t>N°</t>
  </si>
  <si>
    <t>date</t>
  </si>
  <si>
    <t>opérateur</t>
  </si>
  <si>
    <t>heure début usinage</t>
  </si>
  <si>
    <t>heure fin usinage</t>
  </si>
  <si>
    <t>Conformité</t>
  </si>
  <si>
    <t>cote 1</t>
  </si>
  <si>
    <t>cote 2</t>
  </si>
  <si>
    <t>cote 3</t>
  </si>
  <si>
    <t>temps de cycle</t>
  </si>
  <si>
    <t>OUI</t>
  </si>
  <si>
    <t>Nb pièce produite (fausse et bonne)</t>
  </si>
  <si>
    <t xml:space="preserve">Nombre piéce fausse </t>
  </si>
  <si>
    <t xml:space="preserve">nombre piéce bonne </t>
  </si>
  <si>
    <t>taux qualité</t>
  </si>
  <si>
    <t>Tcy moyen</t>
  </si>
  <si>
    <t>fiche de suivie de production Pièce : Equerre  Phase :10</t>
  </si>
  <si>
    <t>fiche de suivie de production Pièce : Equerre Phase : 0</t>
  </si>
  <si>
    <t>NON</t>
  </si>
  <si>
    <t>fiche de suivie de production Pièce : Equerre Phase :30</t>
  </si>
  <si>
    <t>fiche de suivie de production Pièce : Equerre Phase :40</t>
  </si>
  <si>
    <t>Nombre pièces conformes</t>
  </si>
  <si>
    <t>Nombre pièces total</t>
  </si>
  <si>
    <t>fiche de suivie de production Pièce : Support  Phase :10</t>
  </si>
  <si>
    <t>102+/-0,5</t>
  </si>
  <si>
    <t>E.Sanchez</t>
  </si>
  <si>
    <t>101.6</t>
  </si>
  <si>
    <t>101.8</t>
  </si>
  <si>
    <t>102.0</t>
  </si>
  <si>
    <t>101.2</t>
  </si>
  <si>
    <t>100.5</t>
  </si>
  <si>
    <t>100.6</t>
  </si>
  <si>
    <t>101.7</t>
  </si>
  <si>
    <t>102.1</t>
  </si>
  <si>
    <t>101.9</t>
  </si>
  <si>
    <t>fiche de suivie de production Pièce : Support  Phase :15</t>
  </si>
  <si>
    <t>100 ± 0,5</t>
  </si>
  <si>
    <t>Sébastien</t>
  </si>
  <si>
    <t>fiche de suivie de production Pièce : Support  Phase :50</t>
  </si>
  <si>
    <t>16±0,5</t>
  </si>
  <si>
    <t>84±0,5</t>
  </si>
  <si>
    <t>fiche de suivie de production Pièce : Support  Phase :20</t>
  </si>
  <si>
    <t>Chenfrein1</t>
  </si>
  <si>
    <t>Chenfrein2</t>
  </si>
  <si>
    <t>Chenfrein3</t>
  </si>
  <si>
    <t>Chenfrein4</t>
  </si>
  <si>
    <t>fiche de suivie de production Pièce : Support  Phase :30</t>
  </si>
  <si>
    <t>fiche de suivie de production Pièce : Support  Phase :40</t>
  </si>
  <si>
    <t>fiche de suivie de production Pièce : Support Phase 60</t>
  </si>
  <si>
    <t>ROGER/ELMOURABIT</t>
  </si>
  <si>
    <t>fiche de suivie de production Pièce : Palier Phase :10</t>
  </si>
  <si>
    <t xml:space="preserve">Ø10 </t>
  </si>
  <si>
    <t>36,1±0,03</t>
  </si>
  <si>
    <t>Ø8f7</t>
  </si>
  <si>
    <t>Ø 9,6±0,2</t>
  </si>
  <si>
    <t>Commentaires</t>
  </si>
  <si>
    <t xml:space="preserve">Mise en place du premier brut pour faire chauffer la broche </t>
  </si>
  <si>
    <t xml:space="preserve">Correction de la jauge outil pour les pièces suivante </t>
  </si>
  <si>
    <t>/38</t>
  </si>
  <si>
    <t xml:space="preserve">Erreur de modification de jauge outil </t>
  </si>
  <si>
    <t xml:space="preserve">Nouveaux brut </t>
  </si>
  <si>
    <t xml:space="preserve">Nouvelle pièce, brut quasiment neuf machine chaude </t>
  </si>
  <si>
    <t xml:space="preserve">ECART DE 0,02 POUR f7 A VERIFIER SI VALABLE OU NON </t>
  </si>
  <si>
    <t xml:space="preserve">CORRECTION OUTIL T2 DE 0,01 EN X </t>
  </si>
  <si>
    <t>CORRECTION OUTIL T2 DE 0,01 EN X</t>
  </si>
  <si>
    <t>CORRECTION JAUGE OUTIL EN Z POUR LA LONGUEURE DE 36</t>
  </si>
  <si>
    <t>rectification papier ponser a 7,985</t>
  </si>
  <si>
    <t>RECTIFICATION 7,9795</t>
  </si>
  <si>
    <t>RECTIFICATION 7,979</t>
  </si>
  <si>
    <t>OBTIMISATION DU BRUT EFFET CYCLIQUE</t>
  </si>
  <si>
    <t>CORRECTION JAUGE T2 ET T5</t>
  </si>
  <si>
    <t xml:space="preserve">CORRECTION DES JAUGES DE T2 ET T5 FINITIONS </t>
  </si>
  <si>
    <t xml:space="preserve">CORRECTION DES MEME JAUGES </t>
  </si>
  <si>
    <t xml:space="preserve">BONNE AU MACHOIR DE CONTROLE ET V2RIFIER SUR EQUERRE </t>
  </si>
  <si>
    <t>fiche de suivie de production Pièce : Palier  Phase :20</t>
  </si>
  <si>
    <t>fiche de suivie de production Pièce : Cylindre Phase :10</t>
  </si>
  <si>
    <t>38±0,2</t>
  </si>
  <si>
    <t>38,6±0,25</t>
  </si>
  <si>
    <t>15,6±0,2</t>
  </si>
  <si>
    <t>fiche de suivie de production Pièce : Cylindre Phase :20</t>
  </si>
  <si>
    <t>fiche de suivie de production Pièce : Cylindre Phase :30</t>
  </si>
  <si>
    <t>36±0,05</t>
  </si>
  <si>
    <t>Ø10H7</t>
  </si>
  <si>
    <t>3*Ø8H7</t>
  </si>
  <si>
    <t>fiche de suivie de production Pièce : Volant  Phase :0 " parrachèvement uniquement" Moulage non réaliser</t>
  </si>
  <si>
    <t xml:space="preserve"> Nombre de pièces</t>
  </si>
  <si>
    <t>Masse rajoutée (en kg)</t>
  </si>
  <si>
    <t>fiche de suivie de production Pièce : Volant  Phase :10</t>
  </si>
  <si>
    <t>fiche de suivie de production Pièce : Volant  :20</t>
  </si>
  <si>
    <t>∅ 84 ± 0,5</t>
  </si>
  <si>
    <t>∅ 82 + 0,3 / 0</t>
  </si>
  <si>
    <t>15 + 0,3 / 0</t>
  </si>
  <si>
    <t>5 ± 0,5</t>
  </si>
  <si>
    <t>/</t>
  </si>
  <si>
    <t>fiche de suivie de production Pièce :  Volant : 30</t>
  </si>
  <si>
    <t>Ø35+0,039</t>
  </si>
  <si>
    <t>14+/-0,5</t>
  </si>
  <si>
    <t>Ø40+/-0,3</t>
  </si>
  <si>
    <t>fiche de suivie de production Pièce : Volant  Phase :40</t>
  </si>
  <si>
    <t>chanfrein 1</t>
  </si>
  <si>
    <t>/22</t>
  </si>
  <si>
    <t>fiche de suivie de production Pièce : piston : 20</t>
  </si>
  <si>
    <t xml:space="preserve">ELMOURABIT </t>
  </si>
  <si>
    <t>fiche de suivie de production Pièce : Piston : 30</t>
  </si>
  <si>
    <t>longeur 79±0,1</t>
  </si>
  <si>
    <t>vérif chanf. 1mm</t>
  </si>
  <si>
    <t>longueur brut</t>
  </si>
  <si>
    <t xml:space="preserve">pièce plié </t>
  </si>
  <si>
    <t>fiche de suivie de production Pièce : piston  : 40</t>
  </si>
  <si>
    <t>47,4 +/- 0,4</t>
  </si>
  <si>
    <t>32,6 +/-0,5</t>
  </si>
  <si>
    <t>2,9+/-0,05</t>
  </si>
  <si>
    <t>mahfoud</t>
  </si>
  <si>
    <t xml:space="preserve">E.Sanchez </t>
  </si>
  <si>
    <t>47.6</t>
  </si>
  <si>
    <t>32.6</t>
  </si>
  <si>
    <t xml:space="preserve">rebuts </t>
  </si>
  <si>
    <t>E</t>
  </si>
  <si>
    <t>Mahfoud</t>
  </si>
  <si>
    <t>fiche de suivie de production Pièce : piston :50</t>
  </si>
  <si>
    <t>cote 1
90°</t>
  </si>
  <si>
    <t>COUREAU/DENISART</t>
  </si>
  <si>
    <t>/57</t>
  </si>
  <si>
    <t>COUREAU/DENISART/MORIN</t>
  </si>
  <si>
    <t>fiche de suivie de production Pièce : Raccord M8  Phase :10</t>
  </si>
  <si>
    <t>ø6 ±0,1</t>
  </si>
  <si>
    <t>ø3±0,7</t>
  </si>
  <si>
    <t>ø5,5±0,1</t>
  </si>
  <si>
    <t>11±0,05</t>
  </si>
  <si>
    <t>2,036±0,05</t>
  </si>
  <si>
    <t>1±0,05</t>
  </si>
  <si>
    <t>0,25±0,05</t>
  </si>
  <si>
    <t>7°</t>
  </si>
  <si>
    <t>45°</t>
  </si>
  <si>
    <t>fiche de suivie de production Pièce : Raccord M8  Phase :20</t>
  </si>
  <si>
    <t>M8</t>
  </si>
  <si>
    <t>D6</t>
  </si>
  <si>
    <t>L4</t>
  </si>
  <si>
    <t>fiche de suivie de production Pièce : Pied  Phase :10</t>
  </si>
  <si>
    <t>Heure début de contrôle</t>
  </si>
  <si>
    <t>Heure Fin de contrôle</t>
  </si>
  <si>
    <t>Ø4,8H13</t>
  </si>
  <si>
    <t>Ø12±0,2</t>
  </si>
  <si>
    <t>Ø9,4±0,2</t>
  </si>
  <si>
    <t>4±0,2</t>
  </si>
  <si>
    <t>6±0,2</t>
  </si>
  <si>
    <t>DENISART-OUALI</t>
  </si>
  <si>
    <t>12.56</t>
  </si>
  <si>
    <t>/76</t>
  </si>
  <si>
    <t>12.67</t>
  </si>
  <si>
    <t>4,,14</t>
  </si>
  <si>
    <t>nb de pièce à faire</t>
  </si>
  <si>
    <t>nb pièce réalisées</t>
  </si>
  <si>
    <t>rubuts</t>
  </si>
  <si>
    <t>taux de qualitée</t>
  </si>
  <si>
    <t>% pi réaliser</t>
  </si>
  <si>
    <t>Après 1ere séance</t>
  </si>
  <si>
    <t>Heure du jour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</si>
</sst>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hh:mm:ss"/>
    <numFmt numFmtId="165" formatCode="HH:mm:ss"/>
    <numFmt numFmtId="166" formatCode="hh&quot;:&quot;mm&quot;:&quot;ss"/>
    <numFmt numFmtId="167" formatCode="dd/mm"/>
    <numFmt numFmtId="168" formatCode="dd/mm/yyyy"/>
    <numFmt numFmtId="169" formatCode="dd/mm/yy"/>
    <numFmt numFmtId="170" formatCode="hh:mm"/>
    <numFmt numFmtId="171" formatCode="d/m"/>
    <numFmt numFmtId="172" formatCode="d.m"/>
    <numFmt numFmtId="173" formatCode="dd.mm"/>
  </numFmts>
  <fonts count="42">
    <font>
      <sz val="10.0"/>
      <color rgb="FF000000"/>
      <name val="Arial"/>
      <scheme val="minor"/>
    </font>
    <font>
      <color theme="1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/>
    <font>
      <sz val="12.0"/>
      <color rgb="FF000000"/>
      <name val="Calibri"/>
    </font>
    <font>
      <sz val="12.0"/>
      <color theme="1"/>
      <name val="Calibri"/>
    </font>
    <font>
      <b/>
      <sz val="11.0"/>
      <color rgb="FFFFFFFF"/>
      <name val="Calibri"/>
    </font>
    <font>
      <b/>
      <color rgb="FFFFFFFF"/>
      <name val="Arial"/>
      <scheme val="minor"/>
    </font>
    <font>
      <b/>
      <u/>
      <sz val="11.0"/>
      <color rgb="FF0000FF"/>
      <name val="Calibri"/>
    </font>
    <font>
      <b/>
      <color theme="1"/>
      <name val="Arial"/>
      <scheme val="minor"/>
    </font>
    <font>
      <b/>
      <sz val="10.0"/>
      <color theme="1"/>
      <name val="Arial"/>
      <scheme val="minor"/>
    </font>
    <font>
      <b/>
      <color rgb="FF000000"/>
      <name val="Arial"/>
      <scheme val="minor"/>
    </font>
    <font>
      <b/>
      <u/>
      <sz val="11.0"/>
      <color rgb="FF0000FF"/>
      <name val="Calibri"/>
    </font>
    <font>
      <b/>
      <color theme="1"/>
      <name val="Arial"/>
    </font>
    <font>
      <color theme="1"/>
      <name val="Arial"/>
    </font>
    <font>
      <b/>
      <i/>
      <sz val="11.0"/>
      <color rgb="FF000000"/>
      <name val="Calibri"/>
    </font>
    <font>
      <b/>
      <i/>
      <sz val="11.0"/>
      <color rgb="FFFFFFFF"/>
      <name val="Calibri"/>
    </font>
    <font>
      <b/>
      <sz val="8.0"/>
      <color rgb="FF000000"/>
      <name val="Calibri"/>
    </font>
    <font>
      <sz val="11.0"/>
      <color theme="1"/>
      <name val="Arial"/>
      <scheme val="minor"/>
    </font>
    <font>
      <b/>
      <sz val="13.0"/>
      <color theme="1"/>
      <name val="Arial"/>
      <scheme val="minor"/>
    </font>
    <font>
      <sz val="11.0"/>
      <color rgb="FF000000"/>
      <name val="Arial"/>
      <scheme val="minor"/>
    </font>
    <font>
      <b/>
      <sz val="11.0"/>
      <color rgb="FFFBBC04"/>
      <name val="Calibri"/>
    </font>
    <font>
      <b/>
      <sz val="11.0"/>
      <color rgb="FF000000"/>
      <name val="Arial"/>
    </font>
    <font>
      <sz val="11.0"/>
      <color rgb="FFFFFFFF"/>
      <name val="&quot;Aptos Narrow&quot;"/>
    </font>
    <font>
      <b/>
      <sz val="11.0"/>
      <color rgb="FFFFFFFF"/>
      <name val="&quot;Aptos Narrow&quot;"/>
    </font>
    <font>
      <b/>
      <sz val="11.0"/>
      <color rgb="FFFFFFFF"/>
      <name val="Arial"/>
    </font>
    <font>
      <sz val="11.0"/>
      <color rgb="FF000000"/>
      <name val="&quot;Aptos Narrow&quot;"/>
    </font>
    <font>
      <sz val="11.0"/>
      <color rgb="FF000000"/>
      <name val="Arial"/>
    </font>
    <font>
      <b/>
      <sz val="16.0"/>
      <color theme="1"/>
      <name val="Arial"/>
    </font>
    <font>
      <sz val="11.0"/>
      <color rgb="FFFFFFFF"/>
      <name val="Aptos Narrow"/>
    </font>
    <font>
      <b/>
      <sz val="11.0"/>
      <color rgb="FFFFFFFF"/>
      <name val="Aptos Narrow"/>
    </font>
    <font>
      <b/>
      <color rgb="FFFFFFFF"/>
      <name val="Arial"/>
    </font>
    <font>
      <sz val="11.0"/>
      <color theme="1"/>
      <name val="Aptos Narrow"/>
    </font>
    <font>
      <sz val="11.0"/>
      <color theme="1"/>
      <name val="Arial"/>
    </font>
    <font>
      <b/>
      <sz val="11.0"/>
      <color theme="1"/>
      <name val="Arial"/>
    </font>
    <font>
      <b/>
      <sz val="12.0"/>
      <color rgb="FFFFFFFF"/>
      <name val="Arial"/>
    </font>
    <font>
      <sz val="10.0"/>
      <color theme="1"/>
      <name val="Arial"/>
      <scheme val="minor"/>
    </font>
    <font>
      <u/>
      <sz val="11.0"/>
      <color theme="1"/>
      <name val="Arial"/>
    </font>
    <font>
      <b/>
      <sz val="13.0"/>
      <color theme="1"/>
      <name val="Arial"/>
    </font>
    <font>
      <color rgb="FF00FFFF"/>
      <name val="Arial"/>
    </font>
    <font>
      <b/>
      <i/>
      <sz val="12.0"/>
      <color rgb="FF000000"/>
      <name val="Calibri"/>
    </font>
  </fonts>
  <fills count="19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CFE2F3"/>
        <bgColor rgb="FFCFE2F3"/>
      </patternFill>
    </fill>
    <fill>
      <patternFill patternType="solid">
        <fgColor rgb="FFB6D7A8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B7B7B7"/>
        <bgColor rgb="FFB7B7B7"/>
      </patternFill>
    </fill>
    <fill>
      <patternFill patternType="solid">
        <fgColor rgb="FF666666"/>
        <bgColor rgb="FF666666"/>
      </patternFill>
    </fill>
    <fill>
      <patternFill patternType="solid">
        <fgColor theme="6"/>
        <bgColor theme="6"/>
      </patternFill>
    </fill>
    <fill>
      <patternFill patternType="solid">
        <fgColor rgb="FF757171"/>
        <bgColor rgb="FF757171"/>
      </patternFill>
    </fill>
    <fill>
      <patternFill patternType="solid">
        <fgColor rgb="FF00FF00"/>
        <bgColor rgb="FF00FF00"/>
      </patternFill>
    </fill>
    <fill>
      <patternFill patternType="solid">
        <fgColor rgb="FF9900FF"/>
        <bgColor rgb="FF9900FF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9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1" numFmtId="0" xfId="0" applyAlignment="1" applyFont="1">
      <alignment horizontal="center" vertical="center"/>
    </xf>
    <xf borderId="0" fillId="2" fontId="1" numFmtId="0" xfId="0" applyAlignment="1" applyFill="1" applyFont="1">
      <alignment horizontal="center" vertical="center"/>
    </xf>
    <xf borderId="1" fillId="3" fontId="2" numFmtId="0" xfId="0" applyAlignment="1" applyBorder="1" applyFill="1" applyFont="1">
      <alignment horizontal="center" readingOrder="0" vertical="center"/>
    </xf>
    <xf borderId="2" fillId="3" fontId="2" numFmtId="0" xfId="0" applyAlignment="1" applyBorder="1" applyFont="1">
      <alignment horizontal="center" readingOrder="0" vertical="center"/>
    </xf>
    <xf borderId="3" fillId="3" fontId="1" numFmtId="0" xfId="0" applyAlignment="1" applyBorder="1" applyFont="1">
      <alignment horizontal="center" readingOrder="0" vertical="center"/>
    </xf>
    <xf borderId="3" fillId="3" fontId="1" numFmtId="0" xfId="0" applyAlignment="1" applyBorder="1" applyFont="1">
      <alignment horizontal="center" readingOrder="0" shrinkToFit="0" vertical="center" wrapText="1"/>
    </xf>
    <xf borderId="0" fillId="4" fontId="1" numFmtId="0" xfId="0" applyAlignment="1" applyFill="1" applyFont="1">
      <alignment horizontal="center" readingOrder="0" vertical="center"/>
    </xf>
    <xf borderId="3" fillId="4" fontId="2" numFmtId="0" xfId="0" applyAlignment="1" applyBorder="1" applyFont="1">
      <alignment horizontal="center" readingOrder="0" shrinkToFit="0" vertical="center" wrapText="0"/>
    </xf>
    <xf borderId="4" fillId="4" fontId="2" numFmtId="0" xfId="0" applyAlignment="1" applyBorder="1" applyFont="1">
      <alignment horizontal="center" readingOrder="0" shrinkToFit="0" vertical="center" wrapText="0"/>
    </xf>
    <xf borderId="4" fillId="4" fontId="3" numFmtId="0" xfId="0" applyAlignment="1" applyBorder="1" applyFont="1">
      <alignment horizontal="center" readingOrder="0" shrinkToFit="0" vertical="center" wrapText="0"/>
    </xf>
    <xf borderId="3" fillId="4" fontId="1" numFmtId="0" xfId="0" applyAlignment="1" applyBorder="1" applyFont="1">
      <alignment horizontal="center" readingOrder="0" vertical="center"/>
    </xf>
    <xf borderId="3" fillId="4" fontId="1" numFmtId="10" xfId="0" applyAlignment="1" applyBorder="1" applyFont="1" applyNumberFormat="1">
      <alignment horizontal="center" readingOrder="0" vertical="center"/>
    </xf>
    <xf borderId="3" fillId="4" fontId="1" numFmtId="0" xfId="0" applyAlignment="1" applyBorder="1" applyFont="1">
      <alignment horizontal="center" vertical="center"/>
    </xf>
    <xf borderId="0" fillId="4" fontId="1" numFmtId="0" xfId="0" applyAlignment="1" applyFont="1">
      <alignment horizontal="center" vertical="center"/>
    </xf>
    <xf borderId="5" fillId="3" fontId="2" numFmtId="0" xfId="0" applyAlignment="1" applyBorder="1" applyFont="1">
      <alignment horizontal="center" readingOrder="0" shrinkToFit="0" vertical="center" wrapText="0"/>
    </xf>
    <xf borderId="6" fillId="3" fontId="2" numFmtId="0" xfId="0" applyAlignment="1" applyBorder="1" applyFont="1">
      <alignment horizontal="center" readingOrder="0" shrinkToFit="0" vertical="center" wrapText="0"/>
    </xf>
    <xf borderId="6" fillId="0" fontId="3" numFmtId="0" xfId="0" applyAlignment="1" applyBorder="1" applyFont="1">
      <alignment horizontal="center" readingOrder="0" shrinkToFit="0" vertical="center" wrapText="0"/>
    </xf>
    <xf borderId="0" fillId="0" fontId="3" numFmtId="0" xfId="0" applyAlignment="1" applyFont="1">
      <alignment horizontal="center" readingOrder="0" shrinkToFit="0" vertical="center" wrapText="0"/>
    </xf>
    <xf borderId="5" fillId="0" fontId="3" numFmtId="0" xfId="0" applyAlignment="1" applyBorder="1" applyFont="1">
      <alignment horizontal="center" readingOrder="0" shrinkToFit="0" vertical="center" wrapText="0"/>
    </xf>
    <xf borderId="3" fillId="0" fontId="1" numFmtId="0" xfId="0" applyAlignment="1" applyBorder="1" applyFont="1">
      <alignment horizontal="center" readingOrder="0" vertical="center"/>
    </xf>
    <xf borderId="3" fillId="0" fontId="1" numFmtId="10" xfId="0" applyAlignment="1" applyBorder="1" applyFont="1" applyNumberFormat="1">
      <alignment horizontal="center" readingOrder="0" vertical="center"/>
    </xf>
    <xf borderId="3" fillId="5" fontId="1" numFmtId="0" xfId="0" applyAlignment="1" applyBorder="1" applyFill="1" applyFont="1">
      <alignment horizontal="center" readingOrder="0" vertical="center"/>
    </xf>
    <xf borderId="3" fillId="0" fontId="1" numFmtId="0" xfId="0" applyAlignment="1" applyBorder="1" applyFont="1">
      <alignment horizontal="center" vertical="center"/>
    </xf>
    <xf borderId="4" fillId="6" fontId="3" numFmtId="0" xfId="0" applyAlignment="1" applyBorder="1" applyFill="1" applyFont="1">
      <alignment horizontal="center" readingOrder="0" shrinkToFit="0" vertical="center" wrapText="0"/>
    </xf>
    <xf borderId="6" fillId="6" fontId="3" numFmtId="0" xfId="0" applyAlignment="1" applyBorder="1" applyFont="1">
      <alignment horizontal="center" readingOrder="0" shrinkToFit="0" vertical="center" wrapText="0"/>
    </xf>
    <xf borderId="6" fillId="5" fontId="3" numFmtId="0" xfId="0" applyAlignment="1" applyBorder="1" applyFont="1">
      <alignment horizontal="center" readingOrder="0" shrinkToFit="0" vertical="center" wrapText="0"/>
    </xf>
    <xf borderId="3" fillId="0" fontId="1" numFmtId="0" xfId="0" applyAlignment="1" applyBorder="1" applyFont="1">
      <alignment horizontal="center" readingOrder="0" shrinkToFit="0" vertical="center" wrapText="1"/>
    </xf>
    <xf borderId="7" fillId="0" fontId="3" numFmtId="0" xfId="0" applyAlignment="1" applyBorder="1" applyFont="1">
      <alignment horizontal="center" readingOrder="0" shrinkToFit="0" vertical="center" wrapText="0"/>
    </xf>
    <xf borderId="7" fillId="0" fontId="3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0" fontId="1" numFmtId="10" xfId="0" applyAlignment="1" applyBorder="1" applyFont="1" applyNumberFormat="1">
      <alignment horizontal="center" readingOrder="0" vertical="center"/>
    </xf>
    <xf borderId="7" fillId="5" fontId="3" numFmtId="0" xfId="0" applyAlignment="1" applyBorder="1" applyFont="1">
      <alignment horizontal="center" readingOrder="0" shrinkToFit="0" vertical="center" wrapText="0"/>
    </xf>
    <xf borderId="1" fillId="0" fontId="1" numFmtId="0" xfId="0" applyAlignment="1" applyBorder="1" applyFont="1">
      <alignment horizontal="center" readingOrder="0" shrinkToFit="0" vertical="center" wrapText="1"/>
    </xf>
    <xf borderId="6" fillId="0" fontId="4" numFmtId="0" xfId="0" applyBorder="1" applyFont="1"/>
    <xf borderId="5" fillId="0" fontId="4" numFmtId="0" xfId="0" applyBorder="1" applyFont="1"/>
    <xf borderId="6" fillId="7" fontId="5" numFmtId="0" xfId="0" applyAlignment="1" applyBorder="1" applyFill="1" applyFont="1">
      <alignment horizontal="center" readingOrder="0" shrinkToFit="0" vertical="center" wrapText="0"/>
    </xf>
    <xf borderId="6" fillId="0" fontId="5" numFmtId="0" xfId="0" applyAlignment="1" applyBorder="1" applyFont="1">
      <alignment horizontal="center" readingOrder="0" shrinkToFit="0" vertical="center" wrapText="0"/>
    </xf>
    <xf borderId="4" fillId="8" fontId="3" numFmtId="0" xfId="0" applyAlignment="1" applyBorder="1" applyFill="1" applyFont="1">
      <alignment horizontal="center" readingOrder="0" shrinkToFit="0" vertical="center" wrapText="0"/>
    </xf>
    <xf borderId="3" fillId="8" fontId="1" numFmtId="0" xfId="0" applyAlignment="1" applyBorder="1" applyFont="1">
      <alignment horizontal="center" readingOrder="0" vertical="center"/>
    </xf>
    <xf borderId="3" fillId="5" fontId="3" numFmtId="0" xfId="0" applyAlignment="1" applyBorder="1" applyFont="1">
      <alignment horizontal="center" readingOrder="0" shrinkToFit="0" vertical="center" wrapText="0"/>
    </xf>
    <xf borderId="4" fillId="0" fontId="3" numFmtId="0" xfId="0" applyAlignment="1" applyBorder="1" applyFont="1">
      <alignment horizontal="center" readingOrder="0" shrinkToFit="0" vertical="center" wrapText="0"/>
    </xf>
    <xf borderId="3" fillId="9" fontId="1" numFmtId="10" xfId="0" applyAlignment="1" applyBorder="1" applyFill="1" applyFont="1" applyNumberFormat="1">
      <alignment horizontal="center" readingOrder="0" vertical="center"/>
    </xf>
    <xf borderId="5" fillId="4" fontId="2" numFmtId="0" xfId="0" applyAlignment="1" applyBorder="1" applyFont="1">
      <alignment horizontal="center" readingOrder="0" shrinkToFit="0" vertical="center" wrapText="0"/>
    </xf>
    <xf borderId="6" fillId="4" fontId="2" numFmtId="0" xfId="0" applyAlignment="1" applyBorder="1" applyFont="1">
      <alignment horizontal="center" readingOrder="0" shrinkToFit="0" vertical="center" wrapText="0"/>
    </xf>
    <xf borderId="6" fillId="4" fontId="3" numFmtId="0" xfId="0" applyAlignment="1" applyBorder="1" applyFont="1">
      <alignment horizontal="center" readingOrder="0" shrinkToFit="0" vertical="center" wrapText="0"/>
    </xf>
    <xf borderId="6" fillId="4" fontId="5" numFmtId="0" xfId="0" applyAlignment="1" applyBorder="1" applyFont="1">
      <alignment horizontal="center" readingOrder="0" shrinkToFit="0" vertical="center" wrapText="0"/>
    </xf>
    <xf borderId="1" fillId="4" fontId="1" numFmtId="0" xfId="0" applyAlignment="1" applyBorder="1" applyFont="1">
      <alignment horizontal="center" readingOrder="0" vertical="center"/>
    </xf>
    <xf borderId="3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0"/>
    </xf>
    <xf borderId="3" fillId="0" fontId="1" numFmtId="2" xfId="0" applyAlignment="1" applyBorder="1" applyFont="1" applyNumberFormat="1">
      <alignment horizontal="center" readingOrder="0" vertical="center"/>
    </xf>
    <xf borderId="3" fillId="0" fontId="3" numFmtId="2" xfId="0" applyAlignment="1" applyBorder="1" applyFont="1" applyNumberFormat="1">
      <alignment horizontal="center" readingOrder="0" shrinkToFit="0" vertical="center" wrapText="0"/>
    </xf>
    <xf borderId="0" fillId="6" fontId="3" numFmtId="0" xfId="0" applyAlignment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vertical="center"/>
    </xf>
    <xf borderId="2" fillId="0" fontId="2" numFmtId="0" xfId="0" applyAlignment="1" applyBorder="1" applyFont="1">
      <alignment horizontal="center" readingOrder="0" vertical="center"/>
    </xf>
    <xf borderId="3" fillId="0" fontId="2" numFmtId="0" xfId="0" applyAlignment="1" applyBorder="1" applyFont="1">
      <alignment horizontal="center" readingOrder="0" shrinkToFit="0" vertical="center" wrapText="0"/>
    </xf>
    <xf borderId="4" fillId="0" fontId="2" numFmtId="0" xfId="0" applyAlignment="1" applyBorder="1" applyFont="1">
      <alignment horizontal="center" readingOrder="0" shrinkToFit="0" vertical="center" wrapText="0"/>
    </xf>
    <xf borderId="5" fillId="0" fontId="2" numFmtId="0" xfId="0" applyAlignment="1" applyBorder="1" applyFont="1">
      <alignment horizontal="center" readingOrder="0" shrinkToFit="0" vertical="center" wrapText="0"/>
    </xf>
    <xf borderId="6" fillId="0" fontId="2" numFmtId="0" xfId="0" applyAlignment="1" applyBorder="1" applyFont="1">
      <alignment horizontal="center" readingOrder="0" shrinkToFit="0" vertical="center" wrapText="0"/>
    </xf>
    <xf borderId="6" fillId="0" fontId="5" numFmtId="0" xfId="0" applyAlignment="1" applyBorder="1" applyFont="1">
      <alignment horizontal="center" shrinkToFit="0" vertical="center" wrapText="0"/>
    </xf>
    <xf borderId="1" fillId="10" fontId="2" numFmtId="0" xfId="0" applyAlignment="1" applyBorder="1" applyFill="1" applyFont="1">
      <alignment horizontal="center" readingOrder="0" vertical="center"/>
    </xf>
    <xf borderId="2" fillId="10" fontId="2" numFmtId="0" xfId="0" applyAlignment="1" applyBorder="1" applyFont="1">
      <alignment horizontal="center" readingOrder="0" vertical="center"/>
    </xf>
    <xf borderId="2" fillId="11" fontId="2" numFmtId="0" xfId="0" applyAlignment="1" applyBorder="1" applyFill="1" applyFont="1">
      <alignment horizontal="center" readingOrder="0" vertical="center"/>
    </xf>
    <xf borderId="3" fillId="12" fontId="1" numFmtId="0" xfId="0" applyAlignment="1" applyBorder="1" applyFill="1" applyFont="1">
      <alignment horizontal="center" readingOrder="0" vertical="center"/>
    </xf>
    <xf borderId="3" fillId="12" fontId="1" numFmtId="0" xfId="0" applyAlignment="1" applyBorder="1" applyFont="1">
      <alignment horizontal="center" readingOrder="0" shrinkToFit="0" vertical="center" wrapText="1"/>
    </xf>
    <xf borderId="5" fillId="13" fontId="2" numFmtId="0" xfId="0" applyAlignment="1" applyBorder="1" applyFill="1" applyFont="1">
      <alignment horizontal="center" readingOrder="0" shrinkToFit="0" vertical="center" wrapText="0"/>
    </xf>
    <xf borderId="6" fillId="13" fontId="2" numFmtId="0" xfId="0" applyAlignment="1" applyBorder="1" applyFont="1">
      <alignment horizontal="center" readingOrder="0" shrinkToFit="0" vertical="center" wrapText="0"/>
    </xf>
    <xf borderId="2" fillId="14" fontId="7" numFmtId="0" xfId="0" applyAlignment="1" applyBorder="1" applyFill="1" applyFont="1">
      <alignment horizontal="center" readingOrder="0" vertical="center"/>
    </xf>
    <xf borderId="3" fillId="14" fontId="8" numFmtId="0" xfId="0" applyAlignment="1" applyBorder="1" applyFont="1">
      <alignment horizontal="center" readingOrder="0" vertical="center"/>
    </xf>
    <xf borderId="3" fillId="14" fontId="8" numFmtId="0" xfId="0" applyAlignment="1" applyBorder="1" applyFont="1">
      <alignment horizontal="center" readingOrder="0" shrinkToFit="0" vertical="center" wrapText="1"/>
    </xf>
    <xf borderId="8" fillId="14" fontId="8" numFmtId="0" xfId="0" applyAlignment="1" applyBorder="1" applyFont="1">
      <alignment horizontal="center" readingOrder="0" vertical="center"/>
    </xf>
    <xf borderId="9" fillId="0" fontId="4" numFmtId="0" xfId="0" applyBorder="1" applyFont="1"/>
    <xf borderId="6" fillId="12" fontId="9" numFmtId="0" xfId="0" applyAlignment="1" applyBorder="1" applyFont="1">
      <alignment horizontal="center" readingOrder="0" shrinkToFit="0" vertical="center" wrapText="0"/>
    </xf>
    <xf borderId="3" fillId="11" fontId="10" numFmtId="0" xfId="0" applyAlignment="1" applyBorder="1" applyFont="1">
      <alignment horizontal="center" readingOrder="0" vertical="center"/>
    </xf>
    <xf borderId="3" fillId="0" fontId="10" numFmtId="0" xfId="0" applyAlignment="1" applyBorder="1" applyFont="1">
      <alignment horizontal="center" readingOrder="0" vertical="center"/>
    </xf>
    <xf borderId="3" fillId="0" fontId="11" numFmtId="10" xfId="0" applyAlignment="1" applyBorder="1" applyFont="1" applyNumberFormat="1">
      <alignment horizontal="center" readingOrder="0" vertical="center"/>
    </xf>
    <xf borderId="0" fillId="0" fontId="10" numFmtId="10" xfId="0" applyAlignment="1" applyFont="1" applyNumberFormat="1">
      <alignment horizontal="center" readingOrder="0" vertical="center"/>
    </xf>
    <xf borderId="0" fillId="0" fontId="10" numFmtId="164" xfId="0" applyAlignment="1" applyFont="1" applyNumberFormat="1">
      <alignment horizontal="center" readingOrder="0" vertical="center"/>
    </xf>
    <xf borderId="3" fillId="0" fontId="10" numFmtId="165" xfId="0" applyAlignment="1" applyBorder="1" applyFont="1" applyNumberFormat="1">
      <alignment horizontal="center" vertical="center"/>
    </xf>
    <xf borderId="3" fillId="0" fontId="10" numFmtId="10" xfId="0" applyAlignment="1" applyBorder="1" applyFont="1" applyNumberFormat="1">
      <alignment horizontal="center" vertical="center"/>
    </xf>
    <xf borderId="3" fillId="14" fontId="8" numFmtId="0" xfId="0" applyAlignment="1" applyBorder="1" applyFont="1">
      <alignment readingOrder="0"/>
    </xf>
    <xf borderId="4" fillId="6" fontId="12" numFmtId="165" xfId="0" applyAlignment="1" applyBorder="1" applyFont="1" applyNumberFormat="1">
      <alignment readingOrder="0"/>
    </xf>
    <xf borderId="1" fillId="14" fontId="7" numFmtId="0" xfId="0" applyAlignment="1" applyBorder="1" applyFont="1">
      <alignment horizontal="center" readingOrder="0" vertical="center"/>
    </xf>
    <xf borderId="1" fillId="13" fontId="2" numFmtId="0" xfId="0" applyAlignment="1" applyBorder="1" applyFont="1">
      <alignment horizontal="center" readingOrder="0" shrinkToFit="0" vertical="center" wrapText="0"/>
    </xf>
    <xf borderId="4" fillId="12" fontId="13" numFmtId="0" xfId="0" applyAlignment="1" applyBorder="1" applyFont="1">
      <alignment horizontal="center" readingOrder="0" shrinkToFit="0" vertical="center" wrapText="0"/>
    </xf>
    <xf borderId="3" fillId="0" fontId="14" numFmtId="0" xfId="0" applyAlignment="1" applyBorder="1" applyFont="1">
      <alignment horizontal="center"/>
    </xf>
    <xf borderId="3" fillId="0" fontId="15" numFmtId="0" xfId="0" applyAlignment="1" applyBorder="1" applyFont="1">
      <alignment horizontal="center"/>
    </xf>
    <xf borderId="3" fillId="0" fontId="11" numFmtId="10" xfId="0" applyAlignment="1" applyBorder="1" applyFont="1" applyNumberFormat="1">
      <alignment horizontal="center"/>
    </xf>
    <xf borderId="3" fillId="0" fontId="10" numFmtId="165" xfId="0" applyAlignment="1" applyBorder="1" applyFont="1" applyNumberFormat="1">
      <alignment horizontal="center" readingOrder="0" vertical="center"/>
    </xf>
    <xf borderId="10" fillId="0" fontId="4" numFmtId="0" xfId="0" applyBorder="1" applyFont="1"/>
    <xf borderId="0" fillId="0" fontId="1" numFmtId="0" xfId="0" applyAlignment="1" applyFont="1">
      <alignment readingOrder="0"/>
    </xf>
    <xf borderId="1" fillId="0" fontId="10" numFmtId="0" xfId="0" applyAlignment="1" applyBorder="1" applyFont="1">
      <alignment horizontal="center" readingOrder="0" vertical="center"/>
    </xf>
    <xf borderId="7" fillId="0" fontId="2" numFmtId="0" xfId="0" applyAlignment="1" applyBorder="1" applyFont="1">
      <alignment horizontal="center" readingOrder="0" shrinkToFit="0" vertical="center" wrapText="0"/>
    </xf>
    <xf borderId="10" fillId="13" fontId="2" numFmtId="0" xfId="0" applyAlignment="1" applyBorder="1" applyFont="1">
      <alignment horizontal="center" readingOrder="0" shrinkToFit="0" vertical="center" wrapText="0"/>
    </xf>
    <xf borderId="0" fillId="0" fontId="2" numFmtId="0" xfId="0" applyAlignment="1" applyFont="1">
      <alignment horizontal="center" readingOrder="0" shrinkToFit="0" vertical="center" wrapText="0"/>
    </xf>
    <xf borderId="3" fillId="7" fontId="16" numFmtId="0" xfId="0" applyAlignment="1" applyBorder="1" applyFont="1">
      <alignment horizontal="center" readingOrder="0" vertical="center"/>
    </xf>
    <xf borderId="3" fillId="14" fontId="17" numFmtId="0" xfId="0" applyAlignment="1" applyBorder="1" applyFont="1">
      <alignment horizontal="center" readingOrder="0" vertical="center"/>
    </xf>
    <xf borderId="8" fillId="14" fontId="17" numFmtId="0" xfId="0" applyAlignment="1" applyBorder="1" applyFont="1">
      <alignment horizontal="center" readingOrder="0"/>
    </xf>
    <xf borderId="9" fillId="14" fontId="17" numFmtId="0" xfId="0" applyAlignment="1" applyBorder="1" applyFont="1">
      <alignment horizontal="center" readingOrder="0"/>
    </xf>
    <xf borderId="4" fillId="14" fontId="17" numFmtId="0" xfId="0" applyAlignment="1" applyBorder="1" applyFont="1">
      <alignment horizontal="center" readingOrder="0"/>
    </xf>
    <xf borderId="3" fillId="0" fontId="10" numFmtId="10" xfId="0" applyAlignment="1" applyBorder="1" applyFont="1" applyNumberFormat="1">
      <alignment horizontal="center" readingOrder="0" vertical="center"/>
    </xf>
    <xf borderId="3" fillId="0" fontId="18" numFmtId="0" xfId="0" applyAlignment="1" applyBorder="1" applyFont="1">
      <alignment horizontal="center" readingOrder="0" shrinkToFit="0" vertical="center" wrapText="0"/>
    </xf>
    <xf borderId="1" fillId="0" fontId="2" numFmtId="0" xfId="0" applyAlignment="1" applyBorder="1" applyFont="1">
      <alignment horizontal="center" readingOrder="0" shrinkToFit="0" vertical="center" wrapText="0"/>
    </xf>
    <xf borderId="0" fillId="0" fontId="10" numFmtId="10" xfId="0" applyAlignment="1" applyFont="1" applyNumberFormat="1">
      <alignment horizontal="center"/>
    </xf>
    <xf borderId="0" fillId="0" fontId="10" numFmtId="166" xfId="0" applyAlignment="1" applyFont="1" applyNumberFormat="1">
      <alignment horizontal="center"/>
    </xf>
    <xf borderId="0" fillId="6" fontId="1" numFmtId="0" xfId="0" applyAlignment="1" applyFont="1">
      <alignment vertical="center"/>
    </xf>
    <xf borderId="0" fillId="6" fontId="1" numFmtId="0" xfId="0" applyFont="1"/>
    <xf borderId="3" fillId="14" fontId="8" numFmtId="0" xfId="0" applyAlignment="1" applyBorder="1" applyFont="1">
      <alignment horizontal="center"/>
    </xf>
    <xf borderId="3" fillId="14" fontId="8" numFmtId="0" xfId="0" applyAlignment="1" applyBorder="1" applyFont="1">
      <alignment horizontal="center" readingOrder="0"/>
    </xf>
    <xf borderId="0" fillId="0" fontId="1" numFmtId="0" xfId="0" applyAlignment="1" applyFont="1">
      <alignment vertical="center"/>
    </xf>
    <xf borderId="0" fillId="0" fontId="8" numFmtId="0" xfId="0" applyAlignment="1" applyFont="1">
      <alignment horizontal="center" readingOrder="0"/>
    </xf>
    <xf borderId="11" fillId="14" fontId="8" numFmtId="0" xfId="0" applyAlignment="1" applyBorder="1" applyFont="1">
      <alignment horizontal="center" readingOrder="0"/>
    </xf>
    <xf borderId="2" fillId="0" fontId="4" numFmtId="0" xfId="0" applyBorder="1" applyFont="1"/>
    <xf borderId="3" fillId="6" fontId="19" numFmtId="165" xfId="0" applyAlignment="1" applyBorder="1" applyFont="1" applyNumberFormat="1">
      <alignment horizontal="center" readingOrder="0" vertical="center"/>
    </xf>
    <xf borderId="0" fillId="0" fontId="20" numFmtId="0" xfId="0" applyAlignment="1" applyFont="1">
      <alignment horizontal="center"/>
    </xf>
    <xf borderId="8" fillId="0" fontId="20" numFmtId="0" xfId="0" applyAlignment="1" applyBorder="1" applyFont="1">
      <alignment horizontal="center"/>
    </xf>
    <xf borderId="3" fillId="0" fontId="20" numFmtId="0" xfId="0" applyAlignment="1" applyBorder="1" applyFont="1">
      <alignment horizontal="center" readingOrder="0"/>
    </xf>
    <xf borderId="8" fillId="11" fontId="21" numFmtId="164" xfId="0" applyAlignment="1" applyBorder="1" applyFont="1" applyNumberFormat="1">
      <alignment horizontal="center" readingOrder="0"/>
    </xf>
    <xf borderId="4" fillId="0" fontId="4" numFmtId="0" xfId="0" applyBorder="1" applyFont="1"/>
    <xf borderId="3" fillId="0" fontId="1" numFmtId="165" xfId="0" applyAlignment="1" applyBorder="1" applyFont="1" applyNumberFormat="1">
      <alignment horizontal="center"/>
    </xf>
    <xf borderId="8" fillId="6" fontId="10" numFmtId="164" xfId="0" applyAlignment="1" applyBorder="1" applyFont="1" applyNumberFormat="1">
      <alignment horizontal="center" readingOrder="0"/>
    </xf>
    <xf borderId="0" fillId="15" fontId="1" numFmtId="0" xfId="0" applyAlignment="1" applyFill="1" applyFont="1">
      <alignment readingOrder="0"/>
    </xf>
    <xf borderId="4" fillId="9" fontId="22" numFmtId="0" xfId="0" applyAlignment="1" applyBorder="1" applyFont="1">
      <alignment horizontal="center" readingOrder="0" shrinkToFit="0" vertical="center" wrapText="0"/>
    </xf>
    <xf borderId="4" fillId="9" fontId="2" numFmtId="0" xfId="0" applyAlignment="1" applyBorder="1" applyFont="1">
      <alignment horizontal="right" readingOrder="0" shrinkToFit="0" vertical="center" wrapText="0"/>
    </xf>
    <xf borderId="4" fillId="9" fontId="2" numFmtId="0" xfId="0" applyAlignment="1" applyBorder="1" applyFont="1">
      <alignment horizontal="center" readingOrder="0" shrinkToFit="0" vertical="center" wrapText="0"/>
    </xf>
    <xf borderId="1" fillId="0" fontId="1" numFmtId="0" xfId="0" applyBorder="1" applyFont="1"/>
    <xf borderId="8" fillId="0" fontId="20" numFmtId="0" xfId="0" applyBorder="1" applyFont="1"/>
    <xf borderId="11" fillId="0" fontId="23" numFmtId="0" xfId="0" applyAlignment="1" applyBorder="1" applyFont="1">
      <alignment horizontal="center" readingOrder="0" shrinkToFit="0" wrapText="0"/>
    </xf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0" fillId="14" fontId="24" numFmtId="0" xfId="0" applyAlignment="1" applyBorder="1" applyFont="1">
      <alignment horizontal="center" readingOrder="0" shrinkToFit="0" vertical="center" wrapText="0"/>
    </xf>
    <xf borderId="10" fillId="14" fontId="25" numFmtId="0" xfId="0" applyAlignment="1" applyBorder="1" applyFont="1">
      <alignment horizontal="center" readingOrder="0" shrinkToFit="0" vertical="center" wrapText="0"/>
    </xf>
    <xf borderId="10" fillId="14" fontId="25" numFmtId="0" xfId="0" applyAlignment="1" applyBorder="1" applyFont="1">
      <alignment horizontal="center" readingOrder="0" vertical="center"/>
    </xf>
    <xf borderId="10" fillId="16" fontId="26" numFmtId="0" xfId="0" applyAlignment="1" applyBorder="1" applyFill="1" applyFont="1">
      <alignment horizontal="center" readingOrder="0" shrinkToFit="0" wrapText="0"/>
    </xf>
    <xf borderId="10" fillId="14" fontId="26" numFmtId="0" xfId="0" applyAlignment="1" applyBorder="1" applyFont="1">
      <alignment horizontal="center" readingOrder="0" shrinkToFit="0" vertical="center" wrapText="0"/>
    </xf>
    <xf borderId="0" fillId="14" fontId="8" numFmtId="0" xfId="0" applyAlignment="1" applyFont="1">
      <alignment horizontal="center" readingOrder="0" vertical="center"/>
    </xf>
    <xf borderId="5" fillId="0" fontId="27" numFmtId="0" xfId="0" applyAlignment="1" applyBorder="1" applyFont="1">
      <alignment horizontal="right" readingOrder="0" shrinkToFit="0" vertical="bottom" wrapText="0"/>
    </xf>
    <xf borderId="6" fillId="0" fontId="28" numFmtId="167" xfId="0" applyAlignment="1" applyBorder="1" applyFont="1" applyNumberFormat="1">
      <alignment readingOrder="0" shrinkToFit="0" vertical="bottom" wrapText="0"/>
    </xf>
    <xf borderId="6" fillId="0" fontId="28" numFmtId="0" xfId="0" applyAlignment="1" applyBorder="1" applyFont="1">
      <alignment readingOrder="0" shrinkToFit="0" vertical="bottom" wrapText="0"/>
    </xf>
    <xf borderId="6" fillId="0" fontId="28" numFmtId="165" xfId="0" applyAlignment="1" applyBorder="1" applyFont="1" applyNumberFormat="1">
      <alignment readingOrder="0" shrinkToFit="0" vertical="bottom" wrapText="0"/>
    </xf>
    <xf borderId="6" fillId="0" fontId="27" numFmtId="0" xfId="0" applyAlignment="1" applyBorder="1" applyFont="1">
      <alignment shrinkToFit="0" vertical="bottom" wrapText="0"/>
    </xf>
    <xf borderId="3" fillId="0" fontId="1" numFmtId="165" xfId="0" applyBorder="1" applyFont="1" applyNumberFormat="1"/>
    <xf borderId="6" fillId="0" fontId="28" numFmtId="164" xfId="0" applyAlignment="1" applyBorder="1" applyFont="1" applyNumberFormat="1">
      <alignment readingOrder="0" shrinkToFit="0" vertical="bottom" wrapText="0"/>
    </xf>
    <xf borderId="3" fillId="0" fontId="1" numFmtId="164" xfId="0" applyBorder="1" applyFont="1" applyNumberFormat="1"/>
    <xf borderId="3" fillId="0" fontId="1" numFmtId="0" xfId="0" applyBorder="1" applyFont="1"/>
    <xf borderId="3" fillId="0" fontId="1" numFmtId="0" xfId="0" applyAlignment="1" applyBorder="1" applyFont="1">
      <alignment readingOrder="0"/>
    </xf>
    <xf borderId="3" fillId="0" fontId="1" numFmtId="166" xfId="0" applyBorder="1" applyFont="1" applyNumberFormat="1"/>
    <xf borderId="6" fillId="0" fontId="27" numFmtId="0" xfId="0" applyAlignment="1" applyBorder="1" applyFont="1">
      <alignment readingOrder="0" shrinkToFit="0" vertical="bottom" wrapText="0"/>
    </xf>
    <xf borderId="6" fillId="0" fontId="27" numFmtId="167" xfId="0" applyAlignment="1" applyBorder="1" applyFont="1" applyNumberFormat="1">
      <alignment readingOrder="0" shrinkToFit="0" vertical="bottom" wrapText="0"/>
    </xf>
    <xf borderId="7" fillId="0" fontId="27" numFmtId="167" xfId="0" applyAlignment="1" applyBorder="1" applyFont="1" applyNumberFormat="1">
      <alignment horizontal="center" readingOrder="0" shrinkToFit="0" vertical="center" wrapText="0"/>
    </xf>
    <xf borderId="7" fillId="0" fontId="4" numFmtId="0" xfId="0" applyBorder="1" applyFont="1"/>
    <xf borderId="1" fillId="0" fontId="1" numFmtId="0" xfId="0" applyAlignment="1" applyBorder="1" applyFont="1">
      <alignment readingOrder="0"/>
    </xf>
    <xf borderId="3" fillId="0" fontId="20" numFmtId="0" xfId="0" applyBorder="1" applyFont="1"/>
    <xf borderId="10" fillId="14" fontId="26" numFmtId="0" xfId="0" applyAlignment="1" applyBorder="1" applyFont="1">
      <alignment horizontal="center" readingOrder="0" vertical="center"/>
    </xf>
    <xf borderId="6" fillId="0" fontId="27" numFmtId="168" xfId="0" applyAlignment="1" applyBorder="1" applyFont="1" applyNumberFormat="1">
      <alignment readingOrder="0" shrinkToFit="0" vertical="bottom" wrapText="0"/>
    </xf>
    <xf borderId="11" fillId="0" fontId="29" numFmtId="0" xfId="0" applyAlignment="1" applyBorder="1" applyFont="1">
      <alignment horizontal="center" readingOrder="0" vertical="center"/>
    </xf>
    <xf borderId="10" fillId="14" fontId="30" numFmtId="0" xfId="0" applyAlignment="1" applyBorder="1" applyFont="1">
      <alignment horizontal="center" vertical="center"/>
    </xf>
    <xf borderId="10" fillId="14" fontId="31" numFmtId="0" xfId="0" applyAlignment="1" applyBorder="1" applyFont="1">
      <alignment horizontal="center" vertical="center"/>
    </xf>
    <xf borderId="10" fillId="16" fontId="26" numFmtId="0" xfId="0" applyAlignment="1" applyBorder="1" applyFont="1">
      <alignment horizontal="center" vertical="center"/>
    </xf>
    <xf borderId="0" fillId="14" fontId="32" numFmtId="0" xfId="0" applyAlignment="1" applyFont="1">
      <alignment horizontal="center" vertical="center"/>
    </xf>
    <xf borderId="5" fillId="0" fontId="33" numFmtId="0" xfId="0" applyAlignment="1" applyBorder="1" applyFont="1">
      <alignment horizontal="center" vertical="center"/>
    </xf>
    <xf borderId="6" fillId="0" fontId="15" numFmtId="168" xfId="0" applyAlignment="1" applyBorder="1" applyFont="1" applyNumberFormat="1">
      <alignment horizontal="center" readingOrder="0" vertical="center"/>
    </xf>
    <xf borderId="6" fillId="0" fontId="15" numFmtId="0" xfId="0" applyAlignment="1" applyBorder="1" applyFont="1">
      <alignment horizontal="center" readingOrder="0" vertical="center"/>
    </xf>
    <xf borderId="6" fillId="0" fontId="34" numFmtId="165" xfId="0" applyAlignment="1" applyBorder="1" applyFont="1" applyNumberFormat="1">
      <alignment horizontal="center" readingOrder="0" vertical="center"/>
    </xf>
    <xf borderId="3" fillId="0" fontId="15" numFmtId="165" xfId="0" applyAlignment="1" applyBorder="1" applyFont="1" applyNumberFormat="1">
      <alignment horizontal="center" vertical="center"/>
    </xf>
    <xf borderId="6" fillId="0" fontId="34" numFmtId="165" xfId="0" applyAlignment="1" applyBorder="1" applyFont="1" applyNumberFormat="1">
      <alignment horizontal="center" vertical="center"/>
    </xf>
    <xf borderId="6" fillId="0" fontId="15" numFmtId="0" xfId="0" applyAlignment="1" applyBorder="1" applyFont="1">
      <alignment horizontal="center" vertical="center"/>
    </xf>
    <xf borderId="6" fillId="0" fontId="15" numFmtId="0" xfId="0" applyAlignment="1" applyBorder="1" applyFont="1">
      <alignment horizontal="center" vertical="center"/>
    </xf>
    <xf borderId="11" fillId="0" fontId="35" numFmtId="0" xfId="0" applyAlignment="1" applyBorder="1" applyFont="1">
      <alignment horizontal="center" readingOrder="0" vertical="bottom"/>
    </xf>
    <xf borderId="10" fillId="14" fontId="30" numFmtId="0" xfId="0" applyAlignment="1" applyBorder="1" applyFont="1">
      <alignment horizontal="center"/>
    </xf>
    <xf borderId="10" fillId="14" fontId="31" numFmtId="0" xfId="0" applyAlignment="1" applyBorder="1" applyFont="1">
      <alignment horizontal="center"/>
    </xf>
    <xf borderId="10" fillId="16" fontId="26" numFmtId="0" xfId="0" applyAlignment="1" applyBorder="1" applyFont="1">
      <alignment horizontal="center" vertical="bottom"/>
    </xf>
    <xf borderId="10" fillId="14" fontId="26" numFmtId="0" xfId="0" applyAlignment="1" applyBorder="1" applyFont="1">
      <alignment horizontal="center" readingOrder="0"/>
    </xf>
    <xf borderId="0" fillId="14" fontId="32" numFmtId="0" xfId="0" applyAlignment="1" applyFont="1">
      <alignment horizontal="center"/>
    </xf>
    <xf borderId="5" fillId="0" fontId="33" numFmtId="0" xfId="0" applyAlignment="1" applyBorder="1" applyFont="1">
      <alignment horizontal="right" vertical="bottom"/>
    </xf>
    <xf borderId="6" fillId="0" fontId="15" numFmtId="167" xfId="0" applyAlignment="1" applyBorder="1" applyFont="1" applyNumberFormat="1">
      <alignment vertical="bottom"/>
    </xf>
    <xf borderId="6" fillId="0" fontId="15" numFmtId="0" xfId="0" applyAlignment="1" applyBorder="1" applyFont="1">
      <alignment vertical="bottom"/>
    </xf>
    <xf borderId="6" fillId="0" fontId="34" numFmtId="165" xfId="0" applyAlignment="1" applyBorder="1" applyFont="1" applyNumberFormat="1">
      <alignment horizontal="right" vertical="bottom"/>
    </xf>
    <xf borderId="6" fillId="0" fontId="15" numFmtId="0" xfId="0" applyAlignment="1" applyBorder="1" applyFont="1">
      <alignment readingOrder="0" vertical="bottom"/>
    </xf>
    <xf borderId="3" fillId="0" fontId="15" numFmtId="165" xfId="0" applyAlignment="1" applyBorder="1" applyFont="1" applyNumberFormat="1">
      <alignment horizontal="right" readingOrder="0" vertical="bottom"/>
    </xf>
    <xf borderId="0" fillId="0" fontId="15" numFmtId="0" xfId="0" applyAlignment="1" applyFont="1">
      <alignment vertical="bottom"/>
    </xf>
    <xf borderId="3" fillId="0" fontId="15" numFmtId="0" xfId="0" applyAlignment="1" applyBorder="1" applyFont="1">
      <alignment horizontal="right" vertical="bottom"/>
    </xf>
    <xf borderId="3" fillId="0" fontId="15" numFmtId="165" xfId="0" applyAlignment="1" applyBorder="1" applyFont="1" applyNumberFormat="1">
      <alignment horizontal="right" vertical="bottom"/>
    </xf>
    <xf borderId="6" fillId="0" fontId="15" numFmtId="0" xfId="0" applyAlignment="1" applyBorder="1" applyFont="1">
      <alignment vertical="bottom"/>
    </xf>
    <xf borderId="0" fillId="14" fontId="32" numFmtId="0" xfId="0" applyAlignment="1" applyFont="1">
      <alignment horizontal="center"/>
    </xf>
    <xf borderId="6" fillId="0" fontId="15" numFmtId="167" xfId="0" applyAlignment="1" applyBorder="1" applyFont="1" applyNumberFormat="1">
      <alignment readingOrder="0" vertical="bottom"/>
    </xf>
    <xf borderId="6" fillId="0" fontId="34" numFmtId="165" xfId="0" applyAlignment="1" applyBorder="1" applyFont="1" applyNumberFormat="1">
      <alignment horizontal="right" readingOrder="0" vertical="bottom"/>
    </xf>
    <xf borderId="5" fillId="0" fontId="33" numFmtId="0" xfId="0" applyAlignment="1" applyBorder="1" applyFont="1">
      <alignment horizontal="right" vertical="bottom"/>
    </xf>
    <xf borderId="10" fillId="14" fontId="26" numFmtId="0" xfId="0" applyAlignment="1" applyBorder="1" applyFont="1">
      <alignment horizontal="center"/>
    </xf>
    <xf borderId="7" fillId="0" fontId="15" numFmtId="167" xfId="0" applyAlignment="1" applyBorder="1" applyFont="1" applyNumberFormat="1">
      <alignment horizontal="center" readingOrder="0" vertical="center"/>
    </xf>
    <xf borderId="6" fillId="0" fontId="15" numFmtId="0" xfId="0" applyAlignment="1" applyBorder="1" applyFont="1">
      <alignment horizontal="center" vertical="bottom"/>
    </xf>
    <xf borderId="11" fillId="0" fontId="23" numFmtId="0" xfId="0" applyAlignment="1" applyBorder="1" applyFont="1">
      <alignment horizontal="center" readingOrder="0" shrinkToFit="0" vertical="center" wrapText="0"/>
    </xf>
    <xf borderId="10" fillId="16" fontId="24" numFmtId="0" xfId="0" applyAlignment="1" applyBorder="1" applyFont="1">
      <alignment horizontal="center" readingOrder="0" shrinkToFit="0" wrapText="0"/>
    </xf>
    <xf borderId="10" fillId="16" fontId="25" numFmtId="0" xfId="0" applyAlignment="1" applyBorder="1" applyFont="1">
      <alignment horizontal="center" readingOrder="0" shrinkToFit="0" wrapText="0"/>
    </xf>
    <xf borderId="10" fillId="16" fontId="25" numFmtId="0" xfId="0" applyAlignment="1" applyBorder="1" applyFont="1">
      <alignment horizontal="center" readingOrder="0"/>
    </xf>
    <xf borderId="1" fillId="14" fontId="36" numFmtId="0" xfId="0" applyAlignment="1" applyBorder="1" applyFont="1">
      <alignment horizontal="center" readingOrder="0"/>
    </xf>
    <xf borderId="0" fillId="14" fontId="36" numFmtId="0" xfId="0" applyAlignment="1" applyFont="1">
      <alignment horizontal="center" readingOrder="0"/>
    </xf>
    <xf borderId="1" fillId="14" fontId="8" numFmtId="0" xfId="0" applyAlignment="1" applyBorder="1" applyFont="1">
      <alignment horizontal="center" readingOrder="0"/>
    </xf>
    <xf borderId="5" fillId="0" fontId="4" numFmtId="0" xfId="0" applyBorder="1" applyFont="1"/>
    <xf borderId="5" fillId="0" fontId="33" numFmtId="0" xfId="0" applyAlignment="1" applyBorder="1" applyFont="1">
      <alignment horizontal="center" vertical="bottom"/>
    </xf>
    <xf borderId="6" fillId="0" fontId="15" numFmtId="0" xfId="0" applyAlignment="1" applyBorder="1" applyFont="1">
      <alignment horizontal="right" readingOrder="0" vertical="bottom"/>
    </xf>
    <xf borderId="8" fillId="0" fontId="15" numFmtId="165" xfId="0" applyAlignment="1" applyBorder="1" applyFont="1" applyNumberFormat="1">
      <alignment horizontal="right" vertical="bottom"/>
    </xf>
    <xf borderId="3" fillId="0" fontId="1" numFmtId="0" xfId="0" applyAlignment="1" applyBorder="1" applyFont="1">
      <alignment readingOrder="0"/>
    </xf>
    <xf borderId="2" fillId="0" fontId="1" numFmtId="0" xfId="0" applyAlignment="1" applyBorder="1" applyFont="1">
      <alignment readingOrder="0"/>
    </xf>
    <xf borderId="9" fillId="0" fontId="20" numFmtId="0" xfId="0" applyBorder="1" applyFont="1"/>
    <xf borderId="6" fillId="0" fontId="34" numFmtId="164" xfId="0" applyAlignment="1" applyBorder="1" applyFont="1" applyNumberFormat="1">
      <alignment horizontal="right" readingOrder="0" vertical="bottom"/>
    </xf>
    <xf borderId="3" fillId="0" fontId="1" numFmtId="0" xfId="0" applyBorder="1" applyFont="1"/>
    <xf borderId="4" fillId="0" fontId="20" numFmtId="0" xfId="0" applyBorder="1" applyFont="1"/>
    <xf borderId="7" fillId="0" fontId="15" numFmtId="0" xfId="0" applyAlignment="1" applyBorder="1" applyFont="1">
      <alignment horizontal="right" readingOrder="0" vertical="bottom"/>
    </xf>
    <xf borderId="14" fillId="0" fontId="15" numFmtId="0" xfId="0" applyAlignment="1" applyBorder="1" applyFont="1">
      <alignment readingOrder="0" vertical="bottom"/>
    </xf>
    <xf borderId="3" fillId="0" fontId="15" numFmtId="0" xfId="0" applyAlignment="1" applyBorder="1" applyFont="1">
      <alignment horizontal="right" readingOrder="0" vertical="bottom"/>
    </xf>
    <xf borderId="4" fillId="14" fontId="8" numFmtId="0" xfId="0" applyAlignment="1" applyBorder="1" applyFont="1">
      <alignment readingOrder="0"/>
    </xf>
    <xf borderId="4" fillId="0" fontId="15" numFmtId="0" xfId="0" applyAlignment="1" applyBorder="1" applyFont="1">
      <alignment horizontal="right" vertical="bottom"/>
    </xf>
    <xf borderId="6" fillId="0" fontId="15" numFmtId="165" xfId="0" applyAlignment="1" applyBorder="1" applyFont="1" applyNumberFormat="1">
      <alignment horizontal="right" vertical="bottom"/>
    </xf>
    <xf borderId="5" fillId="0" fontId="27" numFmtId="0" xfId="0" applyAlignment="1" applyBorder="1" applyFont="1">
      <alignment horizontal="center" readingOrder="0" shrinkToFit="0" vertical="bottom" wrapText="0"/>
    </xf>
    <xf borderId="6" fillId="0" fontId="1" numFmtId="0" xfId="0" applyBorder="1" applyFont="1"/>
    <xf borderId="8" fillId="0" fontId="1" numFmtId="165" xfId="0" applyBorder="1" applyFont="1" applyNumberFormat="1"/>
    <xf borderId="3" fillId="0" fontId="27" numFmtId="0" xfId="0" applyAlignment="1" applyBorder="1" applyFont="1">
      <alignment horizontal="center" readingOrder="0" shrinkToFit="0" vertical="bottom" wrapText="0"/>
    </xf>
    <xf borderId="3" fillId="0" fontId="27" numFmtId="0" xfId="0" applyAlignment="1" applyBorder="1" applyFont="1">
      <alignment shrinkToFit="0" vertical="bottom" wrapText="0"/>
    </xf>
    <xf borderId="3" fillId="0" fontId="28" numFmtId="165" xfId="0" applyAlignment="1" applyBorder="1" applyFont="1" applyNumberFormat="1">
      <alignment readingOrder="0" shrinkToFit="0" vertical="bottom" wrapText="0"/>
    </xf>
    <xf borderId="0" fillId="0" fontId="27" numFmtId="0" xfId="0" applyAlignment="1" applyFont="1">
      <alignment horizontal="center" readingOrder="0" shrinkToFit="0" vertical="bottom" wrapText="0"/>
    </xf>
    <xf borderId="0" fillId="0" fontId="27" numFmtId="0" xfId="0" applyAlignment="1" applyFont="1">
      <alignment shrinkToFit="0" vertical="bottom" wrapText="0"/>
    </xf>
    <xf borderId="0" fillId="0" fontId="28" numFmtId="165" xfId="0" applyAlignment="1" applyFont="1" applyNumberFormat="1">
      <alignment readingOrder="0" shrinkToFit="0" vertical="bottom" wrapText="0"/>
    </xf>
    <xf borderId="0" fillId="0" fontId="1" numFmtId="0" xfId="0" applyAlignment="1" applyFont="1">
      <alignment horizontal="center"/>
    </xf>
    <xf borderId="6" fillId="0" fontId="15" numFmtId="169" xfId="0" applyAlignment="1" applyBorder="1" applyFont="1" applyNumberFormat="1">
      <alignment readingOrder="0" vertical="bottom"/>
    </xf>
    <xf borderId="6" fillId="0" fontId="34" numFmtId="0" xfId="0" applyAlignment="1" applyBorder="1" applyFont="1">
      <alignment readingOrder="0" vertical="bottom"/>
    </xf>
    <xf borderId="0" fillId="0" fontId="1" numFmtId="0" xfId="0" applyAlignment="1" applyFont="1">
      <alignment horizontal="center" readingOrder="0"/>
    </xf>
    <xf borderId="0" fillId="0" fontId="15" numFmtId="0" xfId="0" applyAlignment="1" applyFont="1">
      <alignment horizontal="center" readingOrder="0" vertical="bottom"/>
    </xf>
    <xf borderId="3" fillId="0" fontId="28" numFmtId="167" xfId="0" applyAlignment="1" applyBorder="1" applyFont="1" applyNumberFormat="1">
      <alignment readingOrder="0" shrinkToFit="0" vertical="bottom" wrapText="0"/>
    </xf>
    <xf borderId="6" fillId="0" fontId="34" numFmtId="170" xfId="0" applyAlignment="1" applyBorder="1" applyFont="1" applyNumberFormat="1">
      <alignment horizontal="right" readingOrder="0" vertical="bottom"/>
    </xf>
    <xf borderId="3" fillId="0" fontId="15" numFmtId="10" xfId="0" applyAlignment="1" applyBorder="1" applyFont="1" applyNumberFormat="1">
      <alignment horizontal="right" vertical="bottom"/>
    </xf>
    <xf borderId="0" fillId="0" fontId="37" numFmtId="0" xfId="0" applyFont="1"/>
    <xf borderId="10" fillId="14" fontId="31" numFmtId="0" xfId="0" applyAlignment="1" applyBorder="1" applyFont="1">
      <alignment horizontal="center"/>
    </xf>
    <xf borderId="3" fillId="6" fontId="15" numFmtId="165" xfId="0" applyAlignment="1" applyBorder="1" applyFont="1" applyNumberFormat="1">
      <alignment horizontal="right" vertical="bottom"/>
    </xf>
    <xf borderId="3" fillId="0" fontId="15" numFmtId="0" xfId="0" applyAlignment="1" applyBorder="1" applyFont="1">
      <alignment horizontal="center" vertical="bottom"/>
    </xf>
    <xf borderId="3" fillId="0" fontId="1" numFmtId="166" xfId="0" applyAlignment="1" applyBorder="1" applyFont="1" applyNumberFormat="1">
      <alignment horizontal="center"/>
    </xf>
    <xf borderId="3" fillId="0" fontId="1" numFmtId="0" xfId="0" applyAlignment="1" applyBorder="1" applyFont="1">
      <alignment horizontal="center" readingOrder="0"/>
    </xf>
    <xf borderId="10" fillId="14" fontId="26" numFmtId="0" xfId="0" applyAlignment="1" applyBorder="1" applyFont="1">
      <alignment horizontal="center"/>
    </xf>
    <xf borderId="3" fillId="17" fontId="15" numFmtId="165" xfId="0" applyAlignment="1" applyBorder="1" applyFill="1" applyFont="1" applyNumberFormat="1">
      <alignment horizontal="right" vertical="bottom"/>
    </xf>
    <xf borderId="15" fillId="14" fontId="26" numFmtId="0" xfId="0" applyAlignment="1" applyBorder="1" applyFont="1">
      <alignment horizontal="center" readingOrder="0" vertical="center"/>
    </xf>
    <xf borderId="6" fillId="0" fontId="34" numFmtId="164" xfId="0" applyAlignment="1" applyBorder="1" applyFont="1" applyNumberFormat="1">
      <alignment horizontal="center" readingOrder="0" vertical="center"/>
    </xf>
    <xf borderId="6" fillId="0" fontId="38" numFmtId="165" xfId="0" applyAlignment="1" applyBorder="1" applyFont="1" applyNumberFormat="1">
      <alignment horizontal="center" readingOrder="0" vertical="center"/>
    </xf>
    <xf borderId="5" fillId="0" fontId="33" numFmtId="0" xfId="0" applyAlignment="1" applyBorder="1" applyFont="1">
      <alignment horizontal="center" vertical="center"/>
    </xf>
    <xf borderId="7" fillId="0" fontId="15" numFmtId="168" xfId="0" applyAlignment="1" applyBorder="1" applyFont="1" applyNumberFormat="1">
      <alignment horizontal="center" readingOrder="0" vertical="center"/>
    </xf>
    <xf borderId="7" fillId="0" fontId="15" numFmtId="0" xfId="0" applyAlignment="1" applyBorder="1" applyFont="1">
      <alignment horizontal="center" readingOrder="0" vertical="center"/>
    </xf>
    <xf borderId="6" fillId="0" fontId="15" numFmtId="168" xfId="0" applyAlignment="1" applyBorder="1" applyFont="1" applyNumberFormat="1">
      <alignment vertical="bottom"/>
    </xf>
    <xf borderId="1" fillId="0" fontId="15" numFmtId="0" xfId="0" applyAlignment="1" applyBorder="1" applyFont="1">
      <alignment vertical="bottom"/>
    </xf>
    <xf borderId="8" fillId="0" fontId="39" numFmtId="0" xfId="0" applyAlignment="1" applyBorder="1" applyFont="1">
      <alignment horizontal="right" vertical="bottom"/>
    </xf>
    <xf borderId="3" fillId="0" fontId="39" numFmtId="0" xfId="0" applyAlignment="1" applyBorder="1" applyFont="1">
      <alignment horizontal="center" vertical="bottom"/>
    </xf>
    <xf borderId="3" fillId="0" fontId="39" numFmtId="0" xfId="0" applyAlignment="1" applyBorder="1" applyFont="1">
      <alignment horizontal="right" vertical="bottom"/>
    </xf>
    <xf borderId="6" fillId="0" fontId="15" numFmtId="168" xfId="0" applyAlignment="1" applyBorder="1" applyFont="1" applyNumberFormat="1">
      <alignment readingOrder="0" vertical="bottom"/>
    </xf>
    <xf borderId="3" fillId="0" fontId="15" numFmtId="170" xfId="0" applyAlignment="1" applyBorder="1" applyFont="1" applyNumberFormat="1">
      <alignment horizontal="right" readingOrder="0" vertical="bottom"/>
    </xf>
    <xf borderId="7" fillId="0" fontId="34" numFmtId="165" xfId="0" applyAlignment="1" applyBorder="1" applyFont="1" applyNumberFormat="1">
      <alignment horizontal="right" readingOrder="0" vertical="bottom"/>
    </xf>
    <xf borderId="3" fillId="0" fontId="1" numFmtId="165" xfId="0" applyAlignment="1" applyBorder="1" applyFont="1" applyNumberFormat="1">
      <alignment readingOrder="0"/>
    </xf>
    <xf borderId="3" fillId="0" fontId="34" numFmtId="165" xfId="0" applyAlignment="1" applyBorder="1" applyFont="1" applyNumberFormat="1">
      <alignment horizontal="right" readingOrder="0" vertical="bottom"/>
    </xf>
    <xf borderId="10" fillId="14" fontId="31" numFmtId="0" xfId="0" applyAlignment="1" applyBorder="1" applyFont="1">
      <alignment horizontal="center" readingOrder="0"/>
    </xf>
    <xf borderId="6" fillId="0" fontId="15" numFmtId="171" xfId="0" applyAlignment="1" applyBorder="1" applyFont="1" applyNumberFormat="1">
      <alignment readingOrder="0" vertical="bottom"/>
    </xf>
    <xf borderId="3" fillId="0" fontId="15" numFmtId="171" xfId="0" applyAlignment="1" applyBorder="1" applyFont="1" applyNumberFormat="1">
      <alignment readingOrder="0" vertical="bottom"/>
    </xf>
    <xf borderId="3" fillId="0" fontId="15" numFmtId="0" xfId="0" applyAlignment="1" applyBorder="1" applyFont="1">
      <alignment readingOrder="0" vertical="bottom"/>
    </xf>
    <xf borderId="3" fillId="0" fontId="1" numFmtId="171" xfId="0" applyAlignment="1" applyBorder="1" applyFont="1" applyNumberFormat="1">
      <alignment readingOrder="0"/>
    </xf>
    <xf borderId="12" fillId="0" fontId="28" numFmtId="0" xfId="0" applyAlignment="1" applyBorder="1" applyFont="1">
      <alignment horizontal="right" readingOrder="0" shrinkToFit="0" vertical="bottom" wrapText="0"/>
    </xf>
    <xf borderId="12" fillId="0" fontId="28" numFmtId="167" xfId="0" applyAlignment="1" applyBorder="1" applyFont="1" applyNumberFormat="1">
      <alignment readingOrder="0" shrinkToFit="0" vertical="bottom" wrapText="0"/>
    </xf>
    <xf borderId="12" fillId="0" fontId="28" numFmtId="0" xfId="0" applyAlignment="1" applyBorder="1" applyFont="1">
      <alignment readingOrder="0" shrinkToFit="0" vertical="bottom" wrapText="0"/>
    </xf>
    <xf borderId="12" fillId="0" fontId="28" numFmtId="165" xfId="0" applyAlignment="1" applyBorder="1" applyFont="1" applyNumberFormat="1">
      <alignment readingOrder="0" shrinkToFit="0" vertical="bottom" wrapText="0"/>
    </xf>
    <xf borderId="12" fillId="0" fontId="27" numFmtId="0" xfId="0" applyAlignment="1" applyBorder="1" applyFont="1">
      <alignment shrinkToFit="0" vertical="bottom" wrapText="0"/>
    </xf>
    <xf borderId="12" fillId="0" fontId="1" numFmtId="0" xfId="0" applyBorder="1" applyFont="1"/>
    <xf borderId="0" fillId="0" fontId="27" numFmtId="0" xfId="0" applyAlignment="1" applyFont="1">
      <alignment horizontal="right" readingOrder="0" shrinkToFit="0" vertical="bottom" wrapText="0"/>
    </xf>
    <xf borderId="0" fillId="0" fontId="28" numFmtId="0" xfId="0" applyAlignment="1" applyFont="1">
      <alignment horizontal="right" readingOrder="0" shrinkToFit="0" vertical="bottom" wrapText="0"/>
    </xf>
    <xf borderId="6" fillId="0" fontId="34" numFmtId="168" xfId="0" applyAlignment="1" applyBorder="1" applyFont="1" applyNumberFormat="1">
      <alignment readingOrder="0" vertical="bottom"/>
    </xf>
    <xf borderId="6" fillId="17" fontId="15" numFmtId="0" xfId="0" applyAlignment="1" applyBorder="1" applyFont="1">
      <alignment readingOrder="0" vertical="bottom"/>
    </xf>
    <xf borderId="3" fillId="0" fontId="39" numFmtId="0" xfId="0" applyAlignment="1" applyBorder="1" applyFont="1">
      <alignment horizontal="center" readingOrder="0" vertical="bottom"/>
    </xf>
    <xf borderId="6" fillId="9" fontId="15" numFmtId="0" xfId="0" applyAlignment="1" applyBorder="1" applyFont="1">
      <alignment readingOrder="0" vertical="bottom"/>
    </xf>
    <xf borderId="0" fillId="14" fontId="32" numFmtId="0" xfId="0" applyAlignment="1" applyFont="1">
      <alignment horizontal="center" readingOrder="0"/>
    </xf>
    <xf borderId="3" fillId="0" fontId="1" numFmtId="10" xfId="0" applyBorder="1" applyFont="1" applyNumberFormat="1"/>
    <xf borderId="10" fillId="18" fontId="26" numFmtId="0" xfId="0" applyAlignment="1" applyBorder="1" applyFill="1" applyFont="1">
      <alignment horizontal="center" readingOrder="0"/>
    </xf>
    <xf borderId="0" fillId="18" fontId="32" numFmtId="0" xfId="0" applyAlignment="1" applyFont="1">
      <alignment horizontal="center" readingOrder="0"/>
    </xf>
    <xf borderId="6" fillId="0" fontId="15" numFmtId="172" xfId="0" applyAlignment="1" applyBorder="1" applyFont="1" applyNumberFormat="1">
      <alignment readingOrder="0" vertical="bottom"/>
    </xf>
    <xf borderId="6" fillId="0" fontId="40" numFmtId="0" xfId="0" applyAlignment="1" applyBorder="1" applyFont="1">
      <alignment horizontal="right" readingOrder="0" vertical="bottom"/>
    </xf>
    <xf borderId="6" fillId="0" fontId="15" numFmtId="173" xfId="0" applyAlignment="1" applyBorder="1" applyFont="1" applyNumberFormat="1">
      <alignment readingOrder="0" vertical="bottom"/>
    </xf>
    <xf borderId="14" fillId="0" fontId="1" numFmtId="0" xfId="0" applyBorder="1" applyFont="1"/>
    <xf borderId="3" fillId="0" fontId="27" numFmtId="0" xfId="0" applyAlignment="1" applyBorder="1" applyFont="1">
      <alignment horizontal="right" readingOrder="0" shrinkToFit="0" vertical="bottom" wrapText="0"/>
    </xf>
    <xf borderId="3" fillId="0" fontId="2" numFmtId="0" xfId="0" applyAlignment="1" applyBorder="1" applyFont="1">
      <alignment readingOrder="0" shrinkToFit="0" vertical="bottom" wrapText="0"/>
    </xf>
    <xf borderId="1" fillId="0" fontId="10" numFmtId="0" xfId="0" applyAlignment="1" applyBorder="1" applyFont="1">
      <alignment readingOrder="0" vertical="center"/>
    </xf>
    <xf borderId="7" fillId="0" fontId="2" numFmtId="0" xfId="0" applyAlignment="1" applyBorder="1" applyFont="1">
      <alignment readingOrder="0" shrinkToFit="0" vertical="center" wrapText="0"/>
    </xf>
    <xf borderId="0" fillId="0" fontId="2" numFmtId="0" xfId="0" applyAlignment="1" applyFont="1">
      <alignment readingOrder="0" shrinkToFit="0" vertical="bottom" wrapText="0"/>
    </xf>
    <xf borderId="3" fillId="7" fontId="16" numFmtId="0" xfId="0" applyAlignment="1" applyBorder="1" applyFont="1">
      <alignment horizontal="center" readingOrder="0"/>
    </xf>
    <xf borderId="1" fillId="0" fontId="10" numFmtId="10" xfId="0" applyAlignment="1" applyBorder="1" applyFont="1" applyNumberFormat="1">
      <alignment horizontal="center" vertical="center"/>
    </xf>
    <xf borderId="3" fillId="14" fontId="17" numFmtId="0" xfId="0" applyAlignment="1" applyBorder="1" applyFont="1">
      <alignment horizontal="center" readingOrder="0"/>
    </xf>
    <xf borderId="3" fillId="7" fontId="41" numFmtId="0" xfId="0" applyAlignment="1" applyBorder="1" applyFont="1">
      <alignment horizontal="center" readingOrder="0" shrinkToFit="0" vertical="bottom" wrapText="0"/>
    </xf>
    <xf borderId="11" fillId="14" fontId="8" numFmtId="0" xfId="0" applyAlignment="1" applyBorder="1" applyFont="1">
      <alignment horizontal="center"/>
    </xf>
    <xf borderId="8" fillId="11" fontId="19" numFmtId="165" xfId="0" applyAlignment="1" applyBorder="1" applyFont="1" applyNumberFormat="1">
      <alignment horizontal="center" vertical="center"/>
    </xf>
    <xf borderId="3" fillId="0" fontId="1" numFmtId="0" xfId="0" applyAlignment="1" applyBorder="1" applyFont="1">
      <alignment horizontal="center"/>
    </xf>
  </cellXfs>
  <cellStyles count="1">
    <cellStyle xfId="0" name="Normal" builtinId="0"/>
  </cellStyles>
  <dxfs count="17">
    <dxf>
      <font>
        <color theme="7"/>
      </font>
      <fill>
        <patternFill patternType="solid">
          <fgColor rgb="FFFFFFFF"/>
          <bgColor rgb="FFFFFFFF"/>
        </patternFill>
      </fill>
      <border/>
    </dxf>
    <dxf>
      <font>
        <b/>
        <color rgb="FFFF0000"/>
      </font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theme="5"/>
          <bgColor theme="5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BBC04"/>
          <bgColor rgb="FFFBBC04"/>
        </patternFill>
      </fill>
      <border/>
    </dxf>
    <dxf>
      <font/>
      <fill>
        <patternFill patternType="solid">
          <fgColor rgb="FFEA4335"/>
          <bgColor rgb="FFEA4335"/>
        </patternFill>
      </fill>
      <border/>
    </dxf>
    <dxf>
      <font/>
      <fill>
        <patternFill patternType="solid">
          <fgColor rgb="FF34A853"/>
          <bgColor rgb="FF34A853"/>
        </patternFill>
      </fill>
      <border/>
    </dxf>
    <dxf>
      <font/>
      <fill>
        <patternFill patternType="solid">
          <fgColor rgb="FFFF9900"/>
          <bgColor rgb="FFFF9900"/>
        </patternFill>
      </fill>
      <border/>
    </dxf>
    <dxf>
      <font/>
      <fill>
        <patternFill patternType="solid">
          <fgColor rgb="FFE06666"/>
          <bgColor rgb="FFE06666"/>
        </patternFill>
      </fill>
      <border/>
    </dxf>
    <dxf>
      <font>
        <b/>
        <i/>
        <u/>
      </font>
      <fill>
        <patternFill patternType="solid">
          <fgColor rgb="FF34A853"/>
          <bgColor rgb="FF34A853"/>
        </patternFill>
      </fill>
      <border/>
    </dxf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rgb="FF00FF00"/>
          <bgColor rgb="FF00FF00"/>
        </patternFill>
      </fill>
      <border/>
    </dxf>
    <dxf>
      <font>
        <color rgb="FF000000"/>
      </font>
      <fill>
        <patternFill patternType="solid">
          <fgColor rgb="FF34A853"/>
          <bgColor rgb="FF34A853"/>
        </patternFill>
      </fill>
      <border/>
    </dxf>
    <dxf>
      <font>
        <color theme="1"/>
      </font>
      <fill>
        <patternFill patternType="solid">
          <fgColor rgb="FFEA4335"/>
          <bgColor rgb="FFEA4335"/>
        </patternFill>
      </fill>
      <border/>
    </dxf>
    <dxf>
      <font>
        <color theme="1"/>
      </font>
      <fill>
        <patternFill patternType="solid">
          <fgColor rgb="FF34A853"/>
          <bgColor rgb="FF34A853"/>
        </patternFill>
      </fill>
      <border/>
    </dxf>
    <dxf>
      <font>
        <color theme="1"/>
      </font>
      <fill>
        <patternFill patternType="solid">
          <fgColor rgb="FFFFD966"/>
          <bgColor rgb="FFFFD966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40" Type="http://schemas.openxmlformats.org/officeDocument/2006/relationships/worksheet" Target="worksheets/sheet36.xml"/><Relationship Id="rId20" Type="http://schemas.openxmlformats.org/officeDocument/2006/relationships/worksheet" Target="worksheets/sheet16.xml"/><Relationship Id="rId42" Type="http://schemas.openxmlformats.org/officeDocument/2006/relationships/worksheet" Target="worksheets/sheet38.xml"/><Relationship Id="rId41" Type="http://schemas.openxmlformats.org/officeDocument/2006/relationships/worksheet" Target="worksheets/sheet37.xml"/><Relationship Id="rId22" Type="http://schemas.openxmlformats.org/officeDocument/2006/relationships/worksheet" Target="worksheets/sheet18.xml"/><Relationship Id="rId21" Type="http://schemas.openxmlformats.org/officeDocument/2006/relationships/worksheet" Target="worksheets/sheet17.xml"/><Relationship Id="rId24" Type="http://schemas.openxmlformats.org/officeDocument/2006/relationships/worksheet" Target="worksheets/sheet20.xml"/><Relationship Id="rId23" Type="http://schemas.openxmlformats.org/officeDocument/2006/relationships/worksheet" Target="worksheets/sheet1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26" Type="http://schemas.openxmlformats.org/officeDocument/2006/relationships/worksheet" Target="worksheets/sheet22.xml"/><Relationship Id="rId25" Type="http://schemas.openxmlformats.org/officeDocument/2006/relationships/worksheet" Target="worksheets/sheet21.xml"/><Relationship Id="rId28" Type="http://schemas.openxmlformats.org/officeDocument/2006/relationships/worksheet" Target="worksheets/sheet24.xml"/><Relationship Id="rId27" Type="http://schemas.openxmlformats.org/officeDocument/2006/relationships/worksheet" Target="worksheets/sheet23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29" Type="http://schemas.openxmlformats.org/officeDocument/2006/relationships/worksheet" Target="worksheets/sheet25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Relationship Id="rId31" Type="http://schemas.openxmlformats.org/officeDocument/2006/relationships/worksheet" Target="worksheets/sheet27.xml"/><Relationship Id="rId30" Type="http://schemas.openxmlformats.org/officeDocument/2006/relationships/worksheet" Target="worksheets/sheet26.xml"/><Relationship Id="rId11" Type="http://schemas.openxmlformats.org/officeDocument/2006/relationships/worksheet" Target="worksheets/sheet7.xml"/><Relationship Id="rId33" Type="http://schemas.openxmlformats.org/officeDocument/2006/relationships/worksheet" Target="worksheets/sheet29.xml"/><Relationship Id="rId10" Type="http://schemas.openxmlformats.org/officeDocument/2006/relationships/worksheet" Target="worksheets/sheet6.xml"/><Relationship Id="rId32" Type="http://schemas.openxmlformats.org/officeDocument/2006/relationships/worksheet" Target="worksheets/sheet28.xml"/><Relationship Id="rId13" Type="http://schemas.openxmlformats.org/officeDocument/2006/relationships/worksheet" Target="worksheets/sheet9.xml"/><Relationship Id="rId35" Type="http://schemas.openxmlformats.org/officeDocument/2006/relationships/worksheet" Target="worksheets/sheet31.xml"/><Relationship Id="rId12" Type="http://schemas.openxmlformats.org/officeDocument/2006/relationships/worksheet" Target="worksheets/sheet8.xml"/><Relationship Id="rId34" Type="http://schemas.openxmlformats.org/officeDocument/2006/relationships/worksheet" Target="worksheets/sheet30.xml"/><Relationship Id="rId15" Type="http://schemas.openxmlformats.org/officeDocument/2006/relationships/worksheet" Target="worksheets/sheet11.xml"/><Relationship Id="rId37" Type="http://schemas.openxmlformats.org/officeDocument/2006/relationships/worksheet" Target="worksheets/sheet33.xml"/><Relationship Id="rId14" Type="http://schemas.openxmlformats.org/officeDocument/2006/relationships/worksheet" Target="worksheets/sheet10.xml"/><Relationship Id="rId36" Type="http://schemas.openxmlformats.org/officeDocument/2006/relationships/worksheet" Target="worksheets/sheet32.xml"/><Relationship Id="rId17" Type="http://schemas.openxmlformats.org/officeDocument/2006/relationships/worksheet" Target="worksheets/sheet13.xml"/><Relationship Id="rId39" Type="http://schemas.openxmlformats.org/officeDocument/2006/relationships/worksheet" Target="worksheets/sheet35.xml"/><Relationship Id="rId16" Type="http://schemas.openxmlformats.org/officeDocument/2006/relationships/worksheet" Target="worksheets/sheet12.xml"/><Relationship Id="rId38" Type="http://schemas.openxmlformats.org/officeDocument/2006/relationships/worksheet" Target="worksheets/sheet34.xml"/><Relationship Id="rId19" Type="http://schemas.openxmlformats.org/officeDocument/2006/relationships/worksheet" Target="worksheets/sheet15.xml"/><Relationship Id="rId18" Type="http://schemas.openxmlformats.org/officeDocument/2006/relationships/worksheet" Target="worksheets/sheet14.xml"/></Relationships>
</file>

<file path=xl/documenttasks/documenttask1.xml><?xml version="1.0" encoding="utf-8"?>
<Tasks xmlns="http://schemas.microsoft.com/office/tasks/2019/documenttasks"/>
</file>

<file path=xl/documenttasks/documenttask2.xml><?xml version="1.0" encoding="utf-8"?>
<Tasks xmlns="http://schemas.microsoft.com/office/tasks/2019/documenttasks"/>
</file>

<file path=xl/documenttasks/documenttask3.xml><?xml version="1.0" encoding="utf-8"?>
<Tasks xmlns="http://schemas.microsoft.com/office/tasks/2019/documenttasks"/>
</file>

<file path=xl/documenttasks/documenttask4.xml><?xml version="1.0" encoding="utf-8"?>
<Tasks xmlns="http://schemas.microsoft.com/office/tasks/2019/documenttask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>
  <x18tc:person displayName="Treheux Jahlane" id="{98540092-4832-451f-bb3d-6834f1df09b6}" providerId="google-sheets"/>
  <x18tc:person displayName="Enzo Ouali" id="{e722ef37-4432-4e5f-8e59-47012addf498}" providerId="google-sheets"/>
  <x18tc:person displayName="Ilona Benic" id="{5e1d69a2-42ee-482e-9b2b-86b3b87676b2}" providerId="google-sheets"/>
</x18tc:personList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J23" dT="2026-04-03T07:36:25.00" personId="{e722ef37-4432-4e5f-8e59-47012addf498}" id="{9a5233fe-7ce1-406f-9d29-bbbf5d735c46}" done="0">
    <x18tc:text xml:space="preserve">taux charges réel "102.5%"
Attention To = 4 heures</x18tc:text>
  </x18tc:threadedComment>
  <x18tc:threadedComment ref="I5" dT="2026-04-01T08:32:25.00" personId="{98540092-4832-451f-bb3d-6834f1df09b6}" id="{4480851d-b512-4aae-b564-a7c03bc112e8}" done="0">
    <x18tc:text xml:space="preserve">Pour le calcul de la charge en minutes ne pas oublier d'y ajouter le temps de préparation disponible dans les documents sur le réseaux</x18tc:text>
  </x18tc:threadedComment>
</x18tc:ThreadedComments>
</file>

<file path=xl/threadedComments/threadedComment2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C22" dT="2026-04-07T19:51:36.00" personId="{e722ef37-4432-4e5f-8e59-47012addf498}" id="{e7853ba2-1bdf-48df-bdb0-38da72632074}" done="1">
    <x18tc:text xml:space="preserve">Non réaliser</x18tc:text>
  </x18tc:threadedComment>
</x18tc:ThreadedComments>
</file>

<file path=xl/threadedComments/threadedComment3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D16" dT="2026-04-10T14:10:11.00" personId="{5e1d69a2-42ee-482e-9b2b-86b3b87676b2}" id="{9b6005c3-6295-4aee-a704-31aca879bbeb}" done="0">
    <x18tc:text xml:space="preserve">attente phase précédente</x18tc:text>
  </x18tc:threadedComment>
  <x18tc:threadedComment ref="D14" dT="2026-04-10T14:08:42.00" personId="{5e1d69a2-42ee-482e-9b2b-86b3b87676b2}" id="{82860095-4d45-4e2d-88d2-e75706857dcf}" done="0">
    <x18tc:text xml:space="preserve">changement de plaquette</x18tc:text>
  </x18tc:threadedComment>
</x18tc:ThreadedComments>
</file>

<file path=xl/threadedComments/threadedComment4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D8" dT="2026-04-16T12:06:53.00" personId="{5e1d69a2-42ee-482e-9b2b-86b3b87676b2}" id="{6e63ba45-5623-42b2-88f9-b4088dc6b36a}" done="0">
    <x18tc:text xml:space="preserve">changement plaquette</x18tc:text>
  </x18tc:threadedComment>
</x18tc:ThreadedComments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microsoft.com/office/2017/10/relationships/threadedComment" Target="../threadedComments/threadedComment1.xml"/><Relationship Id="rId3" Type="http://schemas.microsoft.com/office/2019/04/relationships/documenttask" Target="../documenttasks/documenttask1.xml"/><Relationship Id="rId4" Type="http://schemas.openxmlformats.org/officeDocument/2006/relationships/drawing" Target="../drawings/drawing1.xml"/><Relationship Id="rId5" Type="http://schemas.openxmlformats.org/officeDocument/2006/relationships/vmlDrawing" Target="../drawings/vmlDrawing1.v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microsoft.com/office/2017/10/relationships/threadedComment" Target="../threadedComments/threadedComment2.xml"/><Relationship Id="rId3" Type="http://schemas.microsoft.com/office/2019/04/relationships/documenttask" Target="../documenttasks/documenttask2.xml"/><Relationship Id="rId4" Type="http://schemas.openxmlformats.org/officeDocument/2006/relationships/drawing" Target="../drawings/drawing2.xml"/><Relationship Id="rId5" Type="http://schemas.openxmlformats.org/officeDocument/2006/relationships/vmlDrawing" Target="../drawings/vmlDrawing2.v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microsoft.com/office/2017/10/relationships/threadedComment" Target="../threadedComments/threadedComment3.xml"/><Relationship Id="rId3" Type="http://schemas.microsoft.com/office/2019/04/relationships/documenttask" Target="../documenttasks/documenttask3.xml"/><Relationship Id="rId4" Type="http://schemas.openxmlformats.org/officeDocument/2006/relationships/drawing" Target="../drawings/drawing29.xml"/><Relationship Id="rId5" Type="http://schemas.openxmlformats.org/officeDocument/2006/relationships/vmlDrawing" Target="../drawings/vmlDrawing3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microsoft.com/office/2017/10/relationships/threadedComment" Target="../threadedComments/threadedComment4.xml"/><Relationship Id="rId3" Type="http://schemas.microsoft.com/office/2019/04/relationships/documenttask" Target="../documenttasks/documenttask4.xml"/><Relationship Id="rId4" Type="http://schemas.openxmlformats.org/officeDocument/2006/relationships/drawing" Target="../drawings/drawing33.xml"/><Relationship Id="rId5" Type="http://schemas.openxmlformats.org/officeDocument/2006/relationships/vmlDrawing" Target="../drawings/vmlDrawing4.vml"/></Relationships>
</file>

<file path=xl/worksheets/_rels/sheet3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3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8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.63"/>
    <col customWidth="1" min="4" max="4" width="15.75"/>
    <col customWidth="1" min="5" max="5" width="16.5"/>
    <col customWidth="1" min="6" max="6" width="16.63"/>
    <col customWidth="1" min="7" max="7" width="18.13"/>
    <col customWidth="1" min="8" max="8" width="23.13"/>
    <col customWidth="1" min="9" max="9" width="17.63"/>
    <col customWidth="1" min="10" max="11" width="18.25"/>
    <col customWidth="1" min="12" max="12" width="14.38"/>
    <col customWidth="1" min="13" max="13" width="22.13"/>
    <col customWidth="1" min="14" max="14" width="26.3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3"/>
      <c r="B5" s="4" t="s">
        <v>1</v>
      </c>
      <c r="C5" s="5" t="s">
        <v>2</v>
      </c>
      <c r="D5" s="5" t="s">
        <v>3</v>
      </c>
      <c r="E5" s="5" t="s">
        <v>4</v>
      </c>
      <c r="F5" s="5" t="s">
        <v>5</v>
      </c>
      <c r="G5" s="5" t="s">
        <v>6</v>
      </c>
      <c r="H5" s="6" t="s">
        <v>7</v>
      </c>
      <c r="I5" s="6" t="s">
        <v>8</v>
      </c>
      <c r="J5" s="7" t="s">
        <v>9</v>
      </c>
      <c r="K5" s="6" t="s">
        <v>10</v>
      </c>
      <c r="L5" s="6" t="s">
        <v>11</v>
      </c>
      <c r="M5" s="6" t="s">
        <v>12</v>
      </c>
      <c r="N5" s="6" t="s">
        <v>13</v>
      </c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8">
        <v>1.0</v>
      </c>
      <c r="B6" s="9" t="s">
        <v>14</v>
      </c>
      <c r="C6" s="10">
        <v>10.0</v>
      </c>
      <c r="D6" s="11" t="s">
        <v>15</v>
      </c>
      <c r="E6" s="11" t="s">
        <v>16</v>
      </c>
      <c r="F6" s="11" t="s">
        <v>17</v>
      </c>
      <c r="G6" s="11" t="s">
        <v>18</v>
      </c>
      <c r="H6" s="12">
        <v>31.0</v>
      </c>
      <c r="I6" s="12">
        <v>196.84</v>
      </c>
      <c r="J6" s="13">
        <f t="shared" ref="J6:J9" si="1">I6/1080</f>
        <v>0.1822592593</v>
      </c>
      <c r="K6" s="12">
        <v>6.258</v>
      </c>
      <c r="L6" s="12">
        <v>4.32</v>
      </c>
      <c r="M6" s="12" t="s">
        <v>19</v>
      </c>
      <c r="N6" s="14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>
      <c r="A7" s="1">
        <v>1.0</v>
      </c>
      <c r="B7" s="16" t="s">
        <v>14</v>
      </c>
      <c r="C7" s="17">
        <v>15.0</v>
      </c>
      <c r="D7" s="18" t="s">
        <v>15</v>
      </c>
      <c r="E7" s="18" t="s">
        <v>20</v>
      </c>
      <c r="F7" s="19" t="s">
        <v>21</v>
      </c>
      <c r="G7" s="20" t="s">
        <v>22</v>
      </c>
      <c r="H7" s="21">
        <v>30.0</v>
      </c>
      <c r="I7" s="21">
        <v>197.6</v>
      </c>
      <c r="J7" s="22">
        <f t="shared" si="1"/>
        <v>0.182962963</v>
      </c>
      <c r="K7" s="21">
        <v>11.5</v>
      </c>
      <c r="L7" s="21">
        <v>6.6</v>
      </c>
      <c r="M7" s="23" t="s">
        <v>17</v>
      </c>
      <c r="N7" s="2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25.5" customHeight="1">
      <c r="A8" s="1">
        <v>1.0</v>
      </c>
      <c r="B8" s="16" t="s">
        <v>14</v>
      </c>
      <c r="C8" s="17">
        <v>20.0</v>
      </c>
      <c r="D8" s="18" t="s">
        <v>15</v>
      </c>
      <c r="E8" s="18" t="s">
        <v>20</v>
      </c>
      <c r="F8" s="25" t="s">
        <v>23</v>
      </c>
      <c r="G8" s="26" t="s">
        <v>24</v>
      </c>
      <c r="H8" s="21">
        <v>25.0</v>
      </c>
      <c r="I8" s="21">
        <v>208.19</v>
      </c>
      <c r="J8" s="22">
        <f t="shared" si="1"/>
        <v>0.1927685185</v>
      </c>
      <c r="K8" s="21">
        <v>8.66</v>
      </c>
      <c r="L8" s="21">
        <v>5.52</v>
      </c>
      <c r="M8" s="27" t="s">
        <v>25</v>
      </c>
      <c r="N8" s="28" t="s">
        <v>26</v>
      </c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1">
        <v>1.0</v>
      </c>
      <c r="B9" s="16" t="s">
        <v>14</v>
      </c>
      <c r="C9" s="17">
        <v>30.0</v>
      </c>
      <c r="D9" s="29" t="s">
        <v>27</v>
      </c>
      <c r="E9" s="30" t="s">
        <v>28</v>
      </c>
      <c r="F9" s="26" t="s">
        <v>29</v>
      </c>
      <c r="G9" s="18" t="s">
        <v>30</v>
      </c>
      <c r="H9" s="21">
        <v>22.0</v>
      </c>
      <c r="I9" s="31">
        <v>384.0</v>
      </c>
      <c r="J9" s="32">
        <f t="shared" si="1"/>
        <v>0.3555555556</v>
      </c>
      <c r="K9" s="21">
        <v>10.95</v>
      </c>
      <c r="L9" s="31">
        <v>15.5</v>
      </c>
      <c r="M9" s="33" t="s">
        <v>31</v>
      </c>
      <c r="N9" s="34" t="s">
        <v>32</v>
      </c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B10" s="16" t="s">
        <v>33</v>
      </c>
      <c r="C10" s="17">
        <v>20.0</v>
      </c>
      <c r="D10" s="35"/>
      <c r="E10" s="35"/>
      <c r="F10" s="26" t="s">
        <v>29</v>
      </c>
      <c r="G10" s="18" t="s">
        <v>30</v>
      </c>
      <c r="H10" s="21">
        <v>19.0</v>
      </c>
      <c r="I10" s="36"/>
      <c r="J10" s="36"/>
      <c r="K10" s="21">
        <v>8.75</v>
      </c>
      <c r="L10" s="36"/>
      <c r="M10" s="35"/>
      <c r="N10" s="36"/>
      <c r="O10" s="1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27.75" customHeight="1">
      <c r="A11" s="1">
        <v>1.0</v>
      </c>
      <c r="B11" s="16" t="s">
        <v>14</v>
      </c>
      <c r="C11" s="17">
        <v>40.0</v>
      </c>
      <c r="D11" s="29" t="s">
        <v>27</v>
      </c>
      <c r="E11" s="30" t="s">
        <v>34</v>
      </c>
      <c r="F11" s="26" t="s">
        <v>25</v>
      </c>
      <c r="G11" s="18" t="s">
        <v>31</v>
      </c>
      <c r="H11" s="21">
        <v>22.0</v>
      </c>
      <c r="I11" s="31">
        <v>451.0</v>
      </c>
      <c r="J11" s="32">
        <f>I11/1080</f>
        <v>0.4175925926</v>
      </c>
      <c r="K11" s="31">
        <v>20.5</v>
      </c>
      <c r="L11" s="29">
        <v>13.54</v>
      </c>
      <c r="M11" s="33" t="s">
        <v>35</v>
      </c>
      <c r="N11" s="34" t="s">
        <v>36</v>
      </c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27.75" customHeight="1">
      <c r="B12" s="16" t="s">
        <v>33</v>
      </c>
      <c r="C12" s="17">
        <v>30.0</v>
      </c>
      <c r="D12" s="35"/>
      <c r="E12" s="35"/>
      <c r="F12" s="26" t="s">
        <v>25</v>
      </c>
      <c r="G12" s="18" t="s">
        <v>31</v>
      </c>
      <c r="H12" s="21">
        <v>19.0</v>
      </c>
      <c r="I12" s="36"/>
      <c r="J12" s="36"/>
      <c r="K12" s="36"/>
      <c r="L12" s="35"/>
      <c r="M12" s="35"/>
      <c r="N12" s="36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2"/>
      <c r="B13" s="16" t="s">
        <v>14</v>
      </c>
      <c r="C13" s="17">
        <v>50.0</v>
      </c>
      <c r="D13" s="18" t="s">
        <v>37</v>
      </c>
      <c r="E13" s="18" t="s">
        <v>38</v>
      </c>
      <c r="F13" s="18" t="s">
        <v>39</v>
      </c>
      <c r="G13" s="18" t="s">
        <v>17</v>
      </c>
      <c r="H13" s="21">
        <v>19.0</v>
      </c>
      <c r="I13" s="21">
        <v>144.4</v>
      </c>
      <c r="J13" s="22">
        <f t="shared" ref="J13:J15" si="2">I13/1080</f>
        <v>0.1337037037</v>
      </c>
      <c r="K13" s="21">
        <v>7.4</v>
      </c>
      <c r="L13" s="21">
        <v>3.86</v>
      </c>
      <c r="M13" s="27" t="s">
        <v>25</v>
      </c>
      <c r="N13" s="2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2"/>
      <c r="B14" s="16" t="s">
        <v>14</v>
      </c>
      <c r="C14" s="17">
        <v>60.0</v>
      </c>
      <c r="D14" s="18" t="s">
        <v>40</v>
      </c>
      <c r="E14" s="18" t="s">
        <v>41</v>
      </c>
      <c r="F14" s="37" t="s">
        <v>42</v>
      </c>
      <c r="G14" s="18" t="s">
        <v>35</v>
      </c>
      <c r="H14" s="21">
        <v>19.0</v>
      </c>
      <c r="I14" s="21">
        <v>163.76</v>
      </c>
      <c r="J14" s="22">
        <f t="shared" si="2"/>
        <v>0.1516296296</v>
      </c>
      <c r="K14" s="21">
        <v>7.04</v>
      </c>
      <c r="L14" s="21">
        <v>4.75</v>
      </c>
      <c r="M14" s="23"/>
      <c r="N14" s="2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">
        <v>2.0</v>
      </c>
      <c r="B15" s="16" t="s">
        <v>33</v>
      </c>
      <c r="C15" s="17">
        <v>0.0</v>
      </c>
      <c r="D15" s="18" t="s">
        <v>43</v>
      </c>
      <c r="E15" s="18" t="s">
        <v>44</v>
      </c>
      <c r="F15" s="38" t="s">
        <v>42</v>
      </c>
      <c r="G15" s="18" t="s">
        <v>22</v>
      </c>
      <c r="H15" s="21">
        <v>23.0</v>
      </c>
      <c r="I15" s="21">
        <v>227.86</v>
      </c>
      <c r="J15" s="22">
        <f t="shared" si="2"/>
        <v>0.2109814815</v>
      </c>
      <c r="K15" s="21">
        <v>15.6</v>
      </c>
      <c r="L15" s="21">
        <v>10.0</v>
      </c>
      <c r="M15" s="27" t="s">
        <v>45</v>
      </c>
      <c r="N15" s="24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3"/>
      <c r="B16" s="16" t="s">
        <v>33</v>
      </c>
      <c r="C16" s="17">
        <v>10.0</v>
      </c>
      <c r="D16" s="26" t="s">
        <v>15</v>
      </c>
      <c r="E16" s="26" t="s">
        <v>20</v>
      </c>
      <c r="F16" s="18" t="s">
        <v>46</v>
      </c>
      <c r="G16" s="39" t="s">
        <v>42</v>
      </c>
      <c r="H16" s="39"/>
      <c r="I16" s="39"/>
      <c r="J16" s="39"/>
      <c r="K16" s="39"/>
      <c r="L16" s="39"/>
      <c r="M16" s="39"/>
      <c r="N16" s="40" t="s">
        <v>47</v>
      </c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2"/>
      <c r="B17" s="16" t="s">
        <v>33</v>
      </c>
      <c r="C17" s="17">
        <v>40.0</v>
      </c>
      <c r="D17" s="18" t="s">
        <v>40</v>
      </c>
      <c r="E17" s="18" t="s">
        <v>41</v>
      </c>
      <c r="F17" s="37" t="s">
        <v>42</v>
      </c>
      <c r="G17" s="18" t="s">
        <v>35</v>
      </c>
      <c r="H17" s="21">
        <v>19.0</v>
      </c>
      <c r="I17" s="21">
        <v>67.0</v>
      </c>
      <c r="J17" s="22">
        <f t="shared" ref="J17:J34" si="3">I17/1080</f>
        <v>0.06203703704</v>
      </c>
      <c r="K17" s="21">
        <v>2.25</v>
      </c>
      <c r="L17" s="21">
        <v>3.0</v>
      </c>
      <c r="M17" s="23" t="s">
        <v>25</v>
      </c>
      <c r="N17" s="24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">
        <v>2.0</v>
      </c>
      <c r="B18" s="16" t="s">
        <v>48</v>
      </c>
      <c r="C18" s="17">
        <v>10.0</v>
      </c>
      <c r="D18" s="18" t="s">
        <v>49</v>
      </c>
      <c r="E18" s="18" t="s">
        <v>50</v>
      </c>
      <c r="F18" s="18" t="s">
        <v>31</v>
      </c>
      <c r="G18" s="18" t="s">
        <v>25</v>
      </c>
      <c r="H18" s="21">
        <v>48.0</v>
      </c>
      <c r="I18" s="21">
        <f>48*K18</f>
        <v>840</v>
      </c>
      <c r="J18" s="22">
        <f t="shared" si="3"/>
        <v>0.7777777778</v>
      </c>
      <c r="K18" s="21">
        <v>17.5</v>
      </c>
      <c r="L18" s="21">
        <v>14.1</v>
      </c>
      <c r="M18" s="27" t="s">
        <v>51</v>
      </c>
      <c r="N18" s="24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2"/>
      <c r="B19" s="16" t="s">
        <v>48</v>
      </c>
      <c r="C19" s="17">
        <v>20.0</v>
      </c>
      <c r="D19" s="18" t="s">
        <v>15</v>
      </c>
      <c r="E19" s="18" t="s">
        <v>20</v>
      </c>
      <c r="F19" s="18" t="s">
        <v>22</v>
      </c>
      <c r="G19" s="18" t="s">
        <v>52</v>
      </c>
      <c r="H19" s="21">
        <v>40.0</v>
      </c>
      <c r="I19" s="21">
        <v>377.0</v>
      </c>
      <c r="J19" s="22">
        <f t="shared" si="3"/>
        <v>0.3490740741</v>
      </c>
      <c r="K19" s="21">
        <v>9.42</v>
      </c>
      <c r="L19" s="21">
        <v>6.71</v>
      </c>
      <c r="M19" s="41" t="s">
        <v>45</v>
      </c>
      <c r="N19" s="24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">
        <v>1.0</v>
      </c>
      <c r="B20" s="16" t="s">
        <v>53</v>
      </c>
      <c r="C20" s="17">
        <v>10.0</v>
      </c>
      <c r="D20" s="18" t="s">
        <v>54</v>
      </c>
      <c r="E20" s="18" t="s">
        <v>55</v>
      </c>
      <c r="F20" s="18" t="s">
        <v>18</v>
      </c>
      <c r="G20" s="18" t="s">
        <v>56</v>
      </c>
      <c r="H20" s="21">
        <v>40.0</v>
      </c>
      <c r="I20" s="21">
        <v>223.41</v>
      </c>
      <c r="J20" s="22">
        <f t="shared" si="3"/>
        <v>0.2068611111</v>
      </c>
      <c r="K20" s="21">
        <v>5.58</v>
      </c>
      <c r="L20" s="21">
        <v>4.18</v>
      </c>
      <c r="M20" s="27" t="s">
        <v>39</v>
      </c>
      <c r="N20" s="24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6.5" customHeight="1">
      <c r="A21" s="1">
        <v>1.0</v>
      </c>
      <c r="B21" s="16" t="s">
        <v>53</v>
      </c>
      <c r="C21" s="17">
        <v>20.0</v>
      </c>
      <c r="D21" s="18" t="s">
        <v>54</v>
      </c>
      <c r="E21" s="18" t="s">
        <v>55</v>
      </c>
      <c r="F21" s="18" t="s">
        <v>35</v>
      </c>
      <c r="G21" s="19" t="s">
        <v>23</v>
      </c>
      <c r="H21" s="21">
        <v>40.0</v>
      </c>
      <c r="I21" s="21">
        <v>410.63</v>
      </c>
      <c r="J21" s="22">
        <f t="shared" si="3"/>
        <v>0.380212963</v>
      </c>
      <c r="K21" s="21">
        <v>10.27</v>
      </c>
      <c r="L21" s="21">
        <v>5.77</v>
      </c>
      <c r="M21" s="27" t="s">
        <v>23</v>
      </c>
      <c r="N21" s="24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1">
        <v>1.0</v>
      </c>
      <c r="B22" s="16" t="s">
        <v>53</v>
      </c>
      <c r="C22" s="17">
        <v>30.0</v>
      </c>
      <c r="D22" s="18" t="s">
        <v>37</v>
      </c>
      <c r="E22" s="18" t="s">
        <v>57</v>
      </c>
      <c r="F22" s="18" t="s">
        <v>58</v>
      </c>
      <c r="G22" s="42" t="s">
        <v>59</v>
      </c>
      <c r="H22" s="21">
        <v>40.0</v>
      </c>
      <c r="I22" s="21">
        <v>1068.0</v>
      </c>
      <c r="J22" s="43">
        <f t="shared" si="3"/>
        <v>0.9888888889</v>
      </c>
      <c r="K22" s="21">
        <v>24.45</v>
      </c>
      <c r="L22" s="21">
        <v>17.42</v>
      </c>
      <c r="M22" s="27" t="s">
        <v>60</v>
      </c>
      <c r="N22" s="21" t="s">
        <v>61</v>
      </c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8">
        <v>2.0</v>
      </c>
      <c r="B23" s="44" t="s">
        <v>62</v>
      </c>
      <c r="C23" s="45">
        <v>0.0</v>
      </c>
      <c r="D23" s="46" t="s">
        <v>63</v>
      </c>
      <c r="E23" s="46" t="s">
        <v>63</v>
      </c>
      <c r="F23" s="47" t="s">
        <v>42</v>
      </c>
      <c r="G23" s="46" t="s">
        <v>18</v>
      </c>
      <c r="H23" s="12">
        <v>26.0</v>
      </c>
      <c r="I23" s="12">
        <v>246.0</v>
      </c>
      <c r="J23" s="13">
        <f t="shared" si="3"/>
        <v>0.2277777778</v>
      </c>
      <c r="K23" s="12">
        <v>12.03</v>
      </c>
      <c r="L23" s="12">
        <v>6.0</v>
      </c>
      <c r="M23" s="48" t="s">
        <v>64</v>
      </c>
      <c r="N23" s="1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>
      <c r="B24" s="44" t="s">
        <v>62</v>
      </c>
      <c r="C24" s="45">
        <v>10.0</v>
      </c>
      <c r="D24" s="46" t="s">
        <v>65</v>
      </c>
      <c r="E24" s="46" t="s">
        <v>66</v>
      </c>
      <c r="F24" s="47" t="s">
        <v>42</v>
      </c>
      <c r="G24" s="46" t="s">
        <v>58</v>
      </c>
      <c r="H24" s="12">
        <v>24.0</v>
      </c>
      <c r="I24" s="12">
        <v>46.08</v>
      </c>
      <c r="J24" s="13">
        <f t="shared" si="3"/>
        <v>0.04266666667</v>
      </c>
      <c r="K24" s="12">
        <v>0.67</v>
      </c>
      <c r="L24" s="12">
        <v>0.67</v>
      </c>
      <c r="M24" s="36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>
      <c r="A25" s="1">
        <v>1.0</v>
      </c>
      <c r="B25" s="16" t="s">
        <v>62</v>
      </c>
      <c r="C25" s="17">
        <v>20.0</v>
      </c>
      <c r="D25" s="18" t="s">
        <v>54</v>
      </c>
      <c r="E25" s="18" t="s">
        <v>55</v>
      </c>
      <c r="F25" s="18" t="s">
        <v>24</v>
      </c>
      <c r="G25" s="26" t="s">
        <v>58</v>
      </c>
      <c r="H25" s="21">
        <v>24.0</v>
      </c>
      <c r="I25" s="21">
        <v>289.2</v>
      </c>
      <c r="J25" s="22">
        <f t="shared" si="3"/>
        <v>0.2677777778</v>
      </c>
      <c r="K25" s="21">
        <v>4.5</v>
      </c>
      <c r="L25" s="21">
        <v>4.59</v>
      </c>
      <c r="M25" s="27" t="s">
        <v>46</v>
      </c>
      <c r="N25" s="24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">
        <v>1.0</v>
      </c>
      <c r="B26" s="16" t="s">
        <v>62</v>
      </c>
      <c r="C26" s="17">
        <v>30.0</v>
      </c>
      <c r="D26" s="18" t="s">
        <v>54</v>
      </c>
      <c r="E26" s="18" t="s">
        <v>55</v>
      </c>
      <c r="F26" s="18" t="s">
        <v>67</v>
      </c>
      <c r="G26" s="18" t="s">
        <v>46</v>
      </c>
      <c r="H26" s="21">
        <v>20.0</v>
      </c>
      <c r="I26" s="21">
        <v>293.0</v>
      </c>
      <c r="J26" s="22">
        <f t="shared" si="3"/>
        <v>0.2712962963</v>
      </c>
      <c r="K26" s="21">
        <v>14.65</v>
      </c>
      <c r="L26" s="21">
        <v>10.44</v>
      </c>
      <c r="M26" s="23" t="s">
        <v>29</v>
      </c>
      <c r="N26" s="24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16" t="s">
        <v>62</v>
      </c>
      <c r="C27" s="17">
        <v>40.0</v>
      </c>
      <c r="D27" s="18" t="s">
        <v>54</v>
      </c>
      <c r="E27" s="18" t="s">
        <v>55</v>
      </c>
      <c r="F27" s="18" t="s">
        <v>67</v>
      </c>
      <c r="G27" s="18" t="s">
        <v>35</v>
      </c>
      <c r="H27" s="21">
        <v>19.0</v>
      </c>
      <c r="I27" s="21">
        <v>136.0</v>
      </c>
      <c r="J27" s="22">
        <f t="shared" si="3"/>
        <v>0.1259259259</v>
      </c>
      <c r="K27" s="21">
        <v>4.0</v>
      </c>
      <c r="L27" s="21">
        <v>3.5</v>
      </c>
      <c r="M27" s="23" t="s">
        <v>29</v>
      </c>
      <c r="N27" s="2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1">
        <v>1.0</v>
      </c>
      <c r="B28" s="16" t="s">
        <v>68</v>
      </c>
      <c r="C28" s="17">
        <v>20.0</v>
      </c>
      <c r="D28" s="18" t="s">
        <v>54</v>
      </c>
      <c r="E28" s="18" t="s">
        <v>69</v>
      </c>
      <c r="F28" s="18" t="s">
        <v>59</v>
      </c>
      <c r="G28" s="18" t="s">
        <v>39</v>
      </c>
      <c r="H28" s="21">
        <v>72.0</v>
      </c>
      <c r="I28" s="21">
        <v>482.4</v>
      </c>
      <c r="J28" s="22">
        <f t="shared" si="3"/>
        <v>0.4466666667</v>
      </c>
      <c r="K28" s="21">
        <v>6.7</v>
      </c>
      <c r="L28" s="21">
        <v>5.0</v>
      </c>
      <c r="M28" s="23" t="s">
        <v>58</v>
      </c>
      <c r="N28" s="24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1">
        <v>1.0</v>
      </c>
      <c r="B29" s="16" t="s">
        <v>68</v>
      </c>
      <c r="C29" s="17">
        <v>30.0</v>
      </c>
      <c r="D29" s="18" t="s">
        <v>54</v>
      </c>
      <c r="E29" s="18" t="s">
        <v>55</v>
      </c>
      <c r="F29" s="18" t="s">
        <v>59</v>
      </c>
      <c r="G29" s="18" t="s">
        <v>39</v>
      </c>
      <c r="H29" s="21">
        <v>72.0</v>
      </c>
      <c r="I29" s="21">
        <v>452.8</v>
      </c>
      <c r="J29" s="22">
        <f t="shared" si="3"/>
        <v>0.4192592593</v>
      </c>
      <c r="K29" s="21">
        <v>6.29</v>
      </c>
      <c r="L29" s="21">
        <v>4.72</v>
      </c>
      <c r="M29" s="27" t="s">
        <v>59</v>
      </c>
      <c r="N29" s="24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1">
        <v>1.0</v>
      </c>
      <c r="B30" s="16" t="s">
        <v>68</v>
      </c>
      <c r="C30" s="17">
        <v>40.0</v>
      </c>
      <c r="D30" s="18" t="s">
        <v>54</v>
      </c>
      <c r="E30" s="18" t="s">
        <v>55</v>
      </c>
      <c r="F30" s="18" t="s">
        <v>60</v>
      </c>
      <c r="G30" s="18" t="s">
        <v>29</v>
      </c>
      <c r="H30" s="21">
        <v>64.0</v>
      </c>
      <c r="I30" s="21">
        <v>757.8</v>
      </c>
      <c r="J30" s="22">
        <f t="shared" si="3"/>
        <v>0.7016666667</v>
      </c>
      <c r="K30" s="21">
        <v>11.84</v>
      </c>
      <c r="L30" s="21">
        <v>7.99</v>
      </c>
      <c r="M30" s="27" t="s">
        <v>22</v>
      </c>
      <c r="N30" s="24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16" t="s">
        <v>68</v>
      </c>
      <c r="C31" s="17">
        <v>50.0</v>
      </c>
      <c r="D31" s="18" t="s">
        <v>70</v>
      </c>
      <c r="E31" s="18" t="s">
        <v>71</v>
      </c>
      <c r="F31" s="38" t="s">
        <v>42</v>
      </c>
      <c r="G31" s="18" t="s">
        <v>52</v>
      </c>
      <c r="H31" s="21">
        <v>57.0</v>
      </c>
      <c r="I31" s="21">
        <v>421.0</v>
      </c>
      <c r="J31" s="22">
        <f t="shared" si="3"/>
        <v>0.3898148148</v>
      </c>
      <c r="K31" s="21">
        <v>4.1</v>
      </c>
      <c r="L31" s="21">
        <v>3.04</v>
      </c>
      <c r="M31" s="23"/>
      <c r="N31" s="24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"/>
      <c r="B32" s="16" t="s">
        <v>72</v>
      </c>
      <c r="C32" s="17">
        <v>10.0</v>
      </c>
      <c r="D32" s="18" t="s">
        <v>49</v>
      </c>
      <c r="E32" s="18" t="s">
        <v>73</v>
      </c>
      <c r="F32" s="18" t="s">
        <v>74</v>
      </c>
      <c r="G32" s="26" t="s">
        <v>60</v>
      </c>
      <c r="H32" s="21">
        <v>23.0</v>
      </c>
      <c r="I32" s="49">
        <v>405.2</v>
      </c>
      <c r="J32" s="22">
        <f t="shared" si="3"/>
        <v>0.3751851852</v>
      </c>
      <c r="K32" s="49">
        <v>12.4</v>
      </c>
      <c r="L32" s="21">
        <v>7.51</v>
      </c>
      <c r="M32" s="27" t="s">
        <v>45</v>
      </c>
      <c r="N32" s="24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16" t="s">
        <v>72</v>
      </c>
      <c r="C33" s="17">
        <v>20.0</v>
      </c>
      <c r="D33" s="18" t="s">
        <v>49</v>
      </c>
      <c r="E33" s="18" t="s">
        <v>75</v>
      </c>
      <c r="F33" s="26" t="s">
        <v>56</v>
      </c>
      <c r="G33" s="50" t="s">
        <v>76</v>
      </c>
      <c r="H33" s="21">
        <v>20.0</v>
      </c>
      <c r="I33" s="21">
        <v>450.0</v>
      </c>
      <c r="J33" s="22">
        <f t="shared" si="3"/>
        <v>0.4166666667</v>
      </c>
      <c r="K33" s="21">
        <v>11.25</v>
      </c>
      <c r="L33" s="21">
        <v>7.22</v>
      </c>
      <c r="M33" s="27"/>
      <c r="N33" s="24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16" t="s">
        <v>77</v>
      </c>
      <c r="C34" s="17">
        <v>10.0</v>
      </c>
      <c r="D34" s="18" t="s">
        <v>49</v>
      </c>
      <c r="E34" s="18" t="s">
        <v>78</v>
      </c>
      <c r="F34" s="18" t="s">
        <v>30</v>
      </c>
      <c r="G34" s="18" t="s">
        <v>74</v>
      </c>
      <c r="H34" s="21">
        <v>76.0</v>
      </c>
      <c r="I34" s="51">
        <f>120+(431.4378817/60)
</f>
        <v>127.1906314</v>
      </c>
      <c r="J34" s="22">
        <f t="shared" si="3"/>
        <v>0.1177691031</v>
      </c>
      <c r="K34" s="51">
        <v>7.385888889</v>
      </c>
      <c r="L34" s="52">
        <v>5.539416667</v>
      </c>
      <c r="M34" s="27" t="s">
        <v>18</v>
      </c>
      <c r="N34" s="24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53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54"/>
      <c r="C41" s="55"/>
      <c r="D41" s="55"/>
      <c r="E41" s="55"/>
      <c r="F41" s="55"/>
      <c r="G41" s="55"/>
      <c r="H41" s="2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56"/>
      <c r="C42" s="57"/>
      <c r="D42" s="42"/>
      <c r="E42" s="42"/>
      <c r="F42" s="42"/>
      <c r="G42" s="42"/>
      <c r="H42" s="2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58"/>
      <c r="C43" s="59"/>
      <c r="D43" s="18"/>
      <c r="E43" s="18"/>
      <c r="F43" s="19"/>
      <c r="G43" s="20"/>
      <c r="H43" s="2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58"/>
      <c r="C44" s="59"/>
      <c r="D44" s="18"/>
      <c r="E44" s="18"/>
      <c r="F44" s="42"/>
      <c r="G44" s="18"/>
      <c r="H44" s="18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58"/>
      <c r="C45" s="59"/>
      <c r="D45" s="29"/>
      <c r="E45" s="30"/>
      <c r="F45" s="18"/>
      <c r="G45" s="18"/>
      <c r="H45" s="29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58"/>
      <c r="C46" s="59"/>
      <c r="D46" s="35"/>
      <c r="E46" s="35"/>
      <c r="F46" s="18"/>
      <c r="G46" s="18"/>
      <c r="H46" s="35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58"/>
      <c r="C47" s="59"/>
      <c r="D47" s="29"/>
      <c r="E47" s="30"/>
      <c r="F47" s="18"/>
      <c r="G47" s="18"/>
      <c r="H47" s="29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58"/>
      <c r="C48" s="59"/>
      <c r="D48" s="35"/>
      <c r="E48" s="35"/>
      <c r="F48" s="18"/>
      <c r="G48" s="18"/>
      <c r="H48" s="35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58"/>
      <c r="C49" s="59"/>
      <c r="D49" s="18"/>
      <c r="E49" s="18"/>
      <c r="F49" s="18"/>
      <c r="G49" s="18"/>
      <c r="H49" s="18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58"/>
      <c r="C50" s="59"/>
      <c r="D50" s="18"/>
      <c r="E50" s="18"/>
      <c r="F50" s="60"/>
      <c r="G50" s="18"/>
      <c r="H50" s="21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58"/>
      <c r="C51" s="59"/>
      <c r="D51" s="18"/>
      <c r="E51" s="18"/>
      <c r="F51" s="60"/>
      <c r="G51" s="18"/>
      <c r="H51" s="18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58"/>
      <c r="C52" s="59"/>
      <c r="D52" s="18"/>
      <c r="E52" s="18"/>
      <c r="F52" s="18"/>
      <c r="G52" s="18"/>
      <c r="H52" s="4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58"/>
      <c r="C53" s="59"/>
      <c r="D53" s="18"/>
      <c r="E53" s="18"/>
      <c r="F53" s="60"/>
      <c r="G53" s="18"/>
      <c r="H53" s="21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58"/>
      <c r="C54" s="59"/>
      <c r="D54" s="18"/>
      <c r="E54" s="18"/>
      <c r="F54" s="18"/>
      <c r="G54" s="18"/>
      <c r="H54" s="18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58"/>
      <c r="C55" s="59"/>
      <c r="D55" s="18"/>
      <c r="E55" s="18"/>
      <c r="F55" s="18"/>
      <c r="G55" s="18"/>
      <c r="H55" s="49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58"/>
      <c r="C56" s="59"/>
      <c r="D56" s="18"/>
      <c r="E56" s="18"/>
      <c r="F56" s="18"/>
      <c r="G56" s="18"/>
      <c r="H56" s="18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58"/>
      <c r="C57" s="59"/>
      <c r="D57" s="18"/>
      <c r="E57" s="18"/>
      <c r="F57" s="18"/>
      <c r="G57" s="19"/>
      <c r="H57" s="18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58"/>
      <c r="C58" s="59"/>
      <c r="D58" s="18"/>
      <c r="E58" s="18"/>
      <c r="F58" s="18"/>
      <c r="G58" s="42"/>
      <c r="H58" s="18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58"/>
      <c r="C59" s="59"/>
      <c r="D59" s="18"/>
      <c r="E59" s="18"/>
      <c r="F59" s="60"/>
      <c r="G59" s="18"/>
      <c r="H59" s="21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58"/>
      <c r="C60" s="59"/>
      <c r="D60" s="18"/>
      <c r="E60" s="18"/>
      <c r="F60" s="60"/>
      <c r="G60" s="18"/>
      <c r="H60" s="21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58"/>
      <c r="C61" s="59"/>
      <c r="D61" s="18"/>
      <c r="E61" s="18"/>
      <c r="F61" s="18"/>
      <c r="G61" s="18"/>
      <c r="H61" s="18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58"/>
      <c r="C62" s="59"/>
      <c r="D62" s="18"/>
      <c r="E62" s="18"/>
      <c r="F62" s="18"/>
      <c r="G62" s="18"/>
      <c r="H62" s="21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58"/>
      <c r="C63" s="59"/>
      <c r="D63" s="18"/>
      <c r="E63" s="18"/>
      <c r="F63" s="18"/>
      <c r="G63" s="18"/>
      <c r="H63" s="21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58"/>
      <c r="C64" s="59"/>
      <c r="D64" s="18"/>
      <c r="E64" s="18"/>
      <c r="F64" s="18"/>
      <c r="G64" s="18"/>
      <c r="H64" s="21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58"/>
      <c r="C65" s="59"/>
      <c r="D65" s="18"/>
      <c r="E65" s="18"/>
      <c r="F65" s="18"/>
      <c r="G65" s="18"/>
      <c r="H65" s="18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58"/>
      <c r="C66" s="59"/>
      <c r="D66" s="18"/>
      <c r="E66" s="18"/>
      <c r="F66" s="18"/>
      <c r="G66" s="18"/>
      <c r="H66" s="18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58"/>
      <c r="C67" s="59"/>
      <c r="D67" s="18"/>
      <c r="E67" s="18"/>
      <c r="F67" s="60"/>
      <c r="G67" s="18"/>
      <c r="H67" s="21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58"/>
      <c r="C68" s="59"/>
      <c r="D68" s="18"/>
      <c r="E68" s="18"/>
      <c r="F68" s="18"/>
      <c r="G68" s="18"/>
      <c r="H68" s="18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58"/>
      <c r="C69" s="59"/>
      <c r="D69" s="18"/>
      <c r="E69" s="18"/>
      <c r="F69" s="18"/>
      <c r="G69" s="50"/>
      <c r="H69" s="18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58"/>
      <c r="C70" s="59"/>
      <c r="D70" s="18"/>
      <c r="E70" s="18"/>
      <c r="F70" s="18"/>
      <c r="G70" s="50"/>
      <c r="H70" s="18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61" t="s">
        <v>1</v>
      </c>
      <c r="C89" s="62" t="s">
        <v>2</v>
      </c>
      <c r="D89" s="62" t="s">
        <v>3</v>
      </c>
      <c r="E89" s="63" t="s">
        <v>4</v>
      </c>
      <c r="F89" s="63" t="s">
        <v>5</v>
      </c>
      <c r="G89" s="63" t="s">
        <v>6</v>
      </c>
      <c r="H89" s="64" t="s">
        <v>79</v>
      </c>
      <c r="I89" s="64" t="s">
        <v>80</v>
      </c>
      <c r="J89" s="65" t="s">
        <v>9</v>
      </c>
      <c r="K89" s="64" t="s">
        <v>10</v>
      </c>
      <c r="L89" s="64" t="s">
        <v>11</v>
      </c>
      <c r="M89" s="64" t="s">
        <v>12</v>
      </c>
      <c r="N89" s="64" t="s">
        <v>81</v>
      </c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66" t="s">
        <v>68</v>
      </c>
      <c r="C90" s="67">
        <v>40.0</v>
      </c>
      <c r="D90" s="18" t="s">
        <v>54</v>
      </c>
      <c r="E90" s="18" t="s">
        <v>55</v>
      </c>
      <c r="F90" s="26" t="s">
        <v>82</v>
      </c>
      <c r="G90" s="18" t="s">
        <v>83</v>
      </c>
      <c r="H90" s="21">
        <v>69.0</v>
      </c>
      <c r="I90" s="21">
        <v>698.97</v>
      </c>
      <c r="J90" s="22">
        <f>I90/1080</f>
        <v>0.6471944444</v>
      </c>
      <c r="K90" s="21">
        <v>10.13</v>
      </c>
      <c r="L90" s="21">
        <v>8.13</v>
      </c>
      <c r="M90" s="18" t="s">
        <v>84</v>
      </c>
      <c r="N90" s="24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68" t="s">
        <v>2</v>
      </c>
      <c r="C94" s="69" t="s">
        <v>85</v>
      </c>
      <c r="D94" s="69" t="s">
        <v>86</v>
      </c>
      <c r="E94" s="70" t="s">
        <v>87</v>
      </c>
      <c r="F94" s="70" t="s">
        <v>88</v>
      </c>
      <c r="G94" s="70" t="s">
        <v>89</v>
      </c>
      <c r="H94" s="70" t="s">
        <v>90</v>
      </c>
      <c r="I94" s="69" t="s">
        <v>91</v>
      </c>
      <c r="J94" s="71" t="s">
        <v>92</v>
      </c>
      <c r="K94" s="72"/>
      <c r="L94" s="69" t="s">
        <v>93</v>
      </c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73">
        <v>40.0</v>
      </c>
      <c r="C95" s="56" t="s">
        <v>94</v>
      </c>
      <c r="D95" s="74">
        <v>69.0</v>
      </c>
      <c r="E95" s="75">
        <v>88.0</v>
      </c>
      <c r="F95" s="21">
        <v>16.0</v>
      </c>
      <c r="G95" s="76">
        <v>0.8182</v>
      </c>
      <c r="H95" s="77">
        <v>0.78</v>
      </c>
      <c r="I95" s="78">
        <v>0.007615740740740741</v>
      </c>
      <c r="J95" s="79">
        <f>(D95-E95)*I95</f>
        <v>-0.1446990741</v>
      </c>
      <c r="K95" s="79" t="str">
        <f>IF(J95&gt;=$C$40,"retard","ok")</f>
        <v>ok</v>
      </c>
      <c r="L95" s="80">
        <f>E95/D95</f>
        <v>1.275362319</v>
      </c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6">
    <mergeCell ref="D9:D10"/>
    <mergeCell ref="E9:E10"/>
    <mergeCell ref="I9:I10"/>
    <mergeCell ref="J9:J10"/>
    <mergeCell ref="L9:L10"/>
    <mergeCell ref="M9:M10"/>
    <mergeCell ref="N9:N10"/>
    <mergeCell ref="L11:L12"/>
    <mergeCell ref="M11:M12"/>
    <mergeCell ref="N11:N12"/>
    <mergeCell ref="J94:K94"/>
    <mergeCell ref="A23:A24"/>
    <mergeCell ref="M23:M24"/>
    <mergeCell ref="D45:D46"/>
    <mergeCell ref="E45:E46"/>
    <mergeCell ref="H45:H46"/>
    <mergeCell ref="D47:D48"/>
    <mergeCell ref="E47:E48"/>
    <mergeCell ref="H47:H48"/>
    <mergeCell ref="A9:A10"/>
    <mergeCell ref="A11:A12"/>
    <mergeCell ref="D11:D12"/>
    <mergeCell ref="E11:E12"/>
    <mergeCell ref="I11:I12"/>
    <mergeCell ref="J11:J12"/>
    <mergeCell ref="K11:K12"/>
  </mergeCells>
  <conditionalFormatting sqref="L95">
    <cfRule type="cellIs" dxfId="0" priority="1" operator="greaterThanOrEqual">
      <formula>1</formula>
    </cfRule>
  </conditionalFormatting>
  <conditionalFormatting sqref="G95">
    <cfRule type="cellIs" dxfId="1" priority="2" operator="lessThan">
      <formula>"50%"</formula>
    </cfRule>
  </conditionalFormatting>
  <conditionalFormatting sqref="K95">
    <cfRule type="cellIs" dxfId="2" priority="3" operator="equal">
      <formula>"ok"</formula>
    </cfRule>
  </conditionalFormatting>
  <conditionalFormatting sqref="K95">
    <cfRule type="cellIs" dxfId="3" priority="4" operator="equal">
      <formula>"retard"</formula>
    </cfRule>
  </conditionalFormatting>
  <conditionalFormatting sqref="J6:J15 J17:J34 J90">
    <cfRule type="cellIs" dxfId="4" priority="5" operator="greaterThanOrEqual">
      <formula>1</formula>
    </cfRule>
  </conditionalFormatting>
  <conditionalFormatting sqref="J6:J15 J17:J34 J90">
    <cfRule type="cellIs" dxfId="5" priority="6" operator="greaterThanOrEqual">
      <formula>0.8</formula>
    </cfRule>
  </conditionalFormatting>
  <hyperlinks>
    <hyperlink display="40" location="'Piston ph40'!A1" ref="B95"/>
  </hyperlinks>
  <drawing r:id="rId4"/>
  <legacy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1.13"/>
    <col customWidth="1" min="5" max="5" width="20.0"/>
    <col customWidth="1" min="6" max="6" width="12.13"/>
    <col customWidth="1" min="9" max="9" width="14.0"/>
    <col customWidth="1" min="12" max="12" width="28.75"/>
    <col customWidth="1" min="13" max="14" width="22.25"/>
  </cols>
  <sheetData>
    <row r="1">
      <c r="A1" s="128" t="s">
        <v>136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32" t="s">
        <v>120</v>
      </c>
      <c r="B3" s="133" t="s">
        <v>121</v>
      </c>
      <c r="C3" s="133" t="s">
        <v>122</v>
      </c>
      <c r="D3" s="134" t="s">
        <v>123</v>
      </c>
      <c r="E3" s="134" t="s">
        <v>124</v>
      </c>
      <c r="F3" s="135" t="s">
        <v>125</v>
      </c>
      <c r="G3" s="136" t="s">
        <v>126</v>
      </c>
      <c r="H3" s="136" t="s">
        <v>127</v>
      </c>
      <c r="I3" s="133" t="s">
        <v>128</v>
      </c>
      <c r="J3" s="137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38">
        <v>1.0</v>
      </c>
      <c r="B5" s="142"/>
      <c r="C5" s="142"/>
      <c r="D5" s="141">
        <v>0.0</v>
      </c>
      <c r="E5" s="141">
        <v>0.0</v>
      </c>
      <c r="F5" s="140"/>
      <c r="G5" s="142"/>
      <c r="H5" s="142"/>
      <c r="I5" s="142"/>
      <c r="J5" s="143">
        <f t="shared" ref="J5:J81" si="1">E5-D5</f>
        <v>0</v>
      </c>
    </row>
    <row r="6">
      <c r="A6" s="138">
        <v>2.0</v>
      </c>
      <c r="B6" s="142"/>
      <c r="C6" s="142"/>
      <c r="D6" s="141">
        <v>0.0</v>
      </c>
      <c r="E6" s="141">
        <v>0.0</v>
      </c>
      <c r="F6" s="140"/>
      <c r="G6" s="142"/>
      <c r="H6" s="142"/>
      <c r="I6" s="142"/>
      <c r="J6" s="143">
        <f t="shared" si="1"/>
        <v>0</v>
      </c>
    </row>
    <row r="7">
      <c r="A7" s="138">
        <v>3.0</v>
      </c>
      <c r="B7" s="142"/>
      <c r="C7" s="142"/>
      <c r="D7" s="141">
        <v>0.0</v>
      </c>
      <c r="E7" s="141">
        <v>0.0</v>
      </c>
      <c r="F7" s="140"/>
      <c r="G7" s="142"/>
      <c r="H7" s="142"/>
      <c r="I7" s="142"/>
      <c r="J7" s="143">
        <f t="shared" si="1"/>
        <v>0</v>
      </c>
    </row>
    <row r="8">
      <c r="A8" s="138">
        <v>4.0</v>
      </c>
      <c r="B8" s="142"/>
      <c r="C8" s="142"/>
      <c r="D8" s="141">
        <v>0.0</v>
      </c>
      <c r="E8" s="141">
        <v>0.0</v>
      </c>
      <c r="F8" s="140"/>
      <c r="G8" s="142"/>
      <c r="H8" s="142"/>
      <c r="I8" s="142"/>
      <c r="J8" s="143">
        <f t="shared" si="1"/>
        <v>0</v>
      </c>
    </row>
    <row r="9">
      <c r="A9" s="138">
        <v>5.0</v>
      </c>
      <c r="B9" s="142"/>
      <c r="C9" s="142"/>
      <c r="D9" s="141">
        <v>0.0</v>
      </c>
      <c r="E9" s="141">
        <v>0.0</v>
      </c>
      <c r="F9" s="140"/>
      <c r="G9" s="142"/>
      <c r="H9" s="142"/>
      <c r="I9" s="142"/>
      <c r="J9" s="143">
        <f t="shared" si="1"/>
        <v>0</v>
      </c>
    </row>
    <row r="10">
      <c r="A10" s="138">
        <v>6.0</v>
      </c>
      <c r="B10" s="142"/>
      <c r="C10" s="142"/>
      <c r="D10" s="141">
        <v>0.0</v>
      </c>
      <c r="E10" s="141">
        <v>0.0</v>
      </c>
      <c r="F10" s="140"/>
      <c r="G10" s="142"/>
      <c r="H10" s="142"/>
      <c r="I10" s="142"/>
      <c r="J10" s="143">
        <f t="shared" si="1"/>
        <v>0</v>
      </c>
    </row>
    <row r="11">
      <c r="A11" s="138">
        <v>7.0</v>
      </c>
      <c r="B11" s="142"/>
      <c r="C11" s="142"/>
      <c r="D11" s="141">
        <v>0.0</v>
      </c>
      <c r="E11" s="141">
        <v>0.0</v>
      </c>
      <c r="F11" s="140"/>
      <c r="G11" s="142"/>
      <c r="H11" s="142"/>
      <c r="I11" s="142"/>
      <c r="J11" s="143">
        <f t="shared" si="1"/>
        <v>0</v>
      </c>
    </row>
    <row r="12">
      <c r="A12" s="138">
        <v>8.0</v>
      </c>
      <c r="B12" s="142"/>
      <c r="C12" s="142"/>
      <c r="D12" s="141">
        <v>0.0</v>
      </c>
      <c r="E12" s="141">
        <v>0.0</v>
      </c>
      <c r="F12" s="140"/>
      <c r="G12" s="142"/>
      <c r="H12" s="142"/>
      <c r="I12" s="142"/>
      <c r="J12" s="143">
        <f t="shared" si="1"/>
        <v>0</v>
      </c>
    </row>
    <row r="13">
      <c r="A13" s="138">
        <v>9.0</v>
      </c>
      <c r="B13" s="142"/>
      <c r="C13" s="142"/>
      <c r="D13" s="141">
        <v>0.0</v>
      </c>
      <c r="E13" s="141">
        <v>0.0</v>
      </c>
      <c r="F13" s="140"/>
      <c r="G13" s="142"/>
      <c r="H13" s="142"/>
      <c r="I13" s="142"/>
      <c r="J13" s="143">
        <f t="shared" si="1"/>
        <v>0</v>
      </c>
    </row>
    <row r="14">
      <c r="A14" s="138">
        <v>10.0</v>
      </c>
      <c r="B14" s="142"/>
      <c r="C14" s="142"/>
      <c r="D14" s="141">
        <v>0.0</v>
      </c>
      <c r="E14" s="141">
        <v>0.0</v>
      </c>
      <c r="F14" s="140"/>
      <c r="G14" s="142"/>
      <c r="H14" s="142"/>
      <c r="I14" s="142"/>
      <c r="J14" s="143">
        <f t="shared" si="1"/>
        <v>0</v>
      </c>
    </row>
    <row r="15">
      <c r="A15" s="138">
        <v>11.0</v>
      </c>
      <c r="B15" s="142"/>
      <c r="C15" s="142"/>
      <c r="D15" s="141">
        <v>0.0</v>
      </c>
      <c r="E15" s="141">
        <v>0.0</v>
      </c>
      <c r="F15" s="140"/>
      <c r="G15" s="142"/>
      <c r="H15" s="142"/>
      <c r="I15" s="142"/>
      <c r="J15" s="143">
        <f t="shared" si="1"/>
        <v>0</v>
      </c>
    </row>
    <row r="16">
      <c r="A16" s="138">
        <v>12.0</v>
      </c>
      <c r="B16" s="142"/>
      <c r="C16" s="142"/>
      <c r="D16" s="141">
        <v>0.0</v>
      </c>
      <c r="E16" s="141">
        <v>0.0</v>
      </c>
      <c r="F16" s="140"/>
      <c r="G16" s="142"/>
      <c r="H16" s="142"/>
      <c r="I16" s="142"/>
      <c r="J16" s="143">
        <f t="shared" si="1"/>
        <v>0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38">
        <v>13.0</v>
      </c>
      <c r="B17" s="142"/>
      <c r="C17" s="142"/>
      <c r="D17" s="141">
        <v>0.0</v>
      </c>
      <c r="E17" s="141">
        <v>0.0</v>
      </c>
      <c r="F17" s="149"/>
      <c r="G17" s="142"/>
      <c r="H17" s="142"/>
      <c r="I17" s="142"/>
      <c r="J17" s="143">
        <f t="shared" si="1"/>
        <v>0</v>
      </c>
      <c r="L17" s="146">
        <f>COUNTA(F5:F92)</f>
        <v>0</v>
      </c>
      <c r="M17" s="147">
        <f>COUNTIF(F5:F93,"non")</f>
        <v>0</v>
      </c>
      <c r="N17" s="147">
        <f>COUNTIF(F5:F92,"oui")</f>
        <v>0</v>
      </c>
      <c r="O17" s="146" t="str">
        <f>(L17-M17)/L17</f>
        <v>#DIV/0!</v>
      </c>
      <c r="P17" s="148" t="str">
        <f>AVERAGEIF(J$5:J$200,"&lt;&gt;0")</f>
        <v>#DIV/0!</v>
      </c>
    </row>
    <row r="18">
      <c r="A18" s="138">
        <v>14.0</v>
      </c>
      <c r="B18" s="142"/>
      <c r="C18" s="142"/>
      <c r="D18" s="141">
        <v>0.0</v>
      </c>
      <c r="E18" s="141">
        <v>0.0</v>
      </c>
      <c r="F18" s="149"/>
      <c r="G18" s="142"/>
      <c r="H18" s="142"/>
      <c r="I18" s="142"/>
      <c r="J18" s="143">
        <f t="shared" si="1"/>
        <v>0</v>
      </c>
    </row>
    <row r="19">
      <c r="A19" s="138">
        <v>15.0</v>
      </c>
      <c r="B19" s="142"/>
      <c r="C19" s="142"/>
      <c r="D19" s="141">
        <v>0.0</v>
      </c>
      <c r="E19" s="141">
        <v>0.0</v>
      </c>
      <c r="F19" s="149"/>
      <c r="G19" s="142"/>
      <c r="H19" s="142"/>
      <c r="I19" s="142"/>
      <c r="J19" s="143">
        <f t="shared" si="1"/>
        <v>0</v>
      </c>
    </row>
    <row r="20">
      <c r="A20" s="138">
        <v>16.0</v>
      </c>
      <c r="B20" s="142"/>
      <c r="C20" s="142"/>
      <c r="D20" s="141">
        <v>0.0</v>
      </c>
      <c r="E20" s="141">
        <v>0.0</v>
      </c>
      <c r="F20" s="149"/>
      <c r="G20" s="142"/>
      <c r="H20" s="142"/>
      <c r="I20" s="142"/>
      <c r="J20" s="143">
        <f t="shared" si="1"/>
        <v>0</v>
      </c>
    </row>
    <row r="21">
      <c r="A21" s="138">
        <v>17.0</v>
      </c>
      <c r="B21" s="142"/>
      <c r="C21" s="142"/>
      <c r="D21" s="141">
        <v>0.0</v>
      </c>
      <c r="E21" s="141">
        <v>0.0</v>
      </c>
      <c r="F21" s="149"/>
      <c r="G21" s="142"/>
      <c r="H21" s="142"/>
      <c r="I21" s="142"/>
      <c r="J21" s="143">
        <f t="shared" si="1"/>
        <v>0</v>
      </c>
    </row>
    <row r="22">
      <c r="A22" s="138">
        <v>18.0</v>
      </c>
      <c r="B22" s="142"/>
      <c r="C22" s="142"/>
      <c r="D22" s="141">
        <v>0.0</v>
      </c>
      <c r="E22" s="141">
        <v>0.0</v>
      </c>
      <c r="F22" s="149"/>
      <c r="G22" s="142"/>
      <c r="H22" s="142"/>
      <c r="I22" s="142"/>
      <c r="J22" s="143">
        <f t="shared" si="1"/>
        <v>0</v>
      </c>
    </row>
    <row r="23">
      <c r="A23" s="138">
        <v>19.0</v>
      </c>
      <c r="B23" s="142"/>
      <c r="C23" s="142"/>
      <c r="D23" s="141">
        <v>0.0</v>
      </c>
      <c r="E23" s="141">
        <v>0.0</v>
      </c>
      <c r="F23" s="149"/>
      <c r="G23" s="142"/>
      <c r="H23" s="142"/>
      <c r="I23" s="142"/>
      <c r="J23" s="143">
        <f t="shared" si="1"/>
        <v>0</v>
      </c>
    </row>
    <row r="24">
      <c r="A24" s="138">
        <v>20.0</v>
      </c>
      <c r="B24" s="142"/>
      <c r="C24" s="142"/>
      <c r="D24" s="141">
        <v>0.0</v>
      </c>
      <c r="E24" s="141">
        <v>0.0</v>
      </c>
      <c r="F24" s="149"/>
      <c r="G24" s="142"/>
      <c r="H24" s="142"/>
      <c r="I24" s="142"/>
      <c r="J24" s="143">
        <f t="shared" si="1"/>
        <v>0</v>
      </c>
    </row>
    <row r="25">
      <c r="A25" s="138">
        <v>21.0</v>
      </c>
      <c r="B25" s="142"/>
      <c r="C25" s="142"/>
      <c r="D25" s="141">
        <v>0.0</v>
      </c>
      <c r="E25" s="141">
        <v>0.0</v>
      </c>
      <c r="F25" s="149"/>
      <c r="G25" s="142"/>
      <c r="H25" s="142"/>
      <c r="I25" s="142"/>
      <c r="J25" s="143">
        <f t="shared" si="1"/>
        <v>0</v>
      </c>
    </row>
    <row r="26">
      <c r="A26" s="138">
        <v>22.0</v>
      </c>
      <c r="B26" s="142"/>
      <c r="C26" s="142"/>
      <c r="D26" s="141">
        <v>0.0</v>
      </c>
      <c r="E26" s="141">
        <v>0.0</v>
      </c>
      <c r="F26" s="149"/>
      <c r="G26" s="142"/>
      <c r="H26" s="142"/>
      <c r="I26" s="142"/>
      <c r="J26" s="143">
        <f t="shared" si="1"/>
        <v>0</v>
      </c>
    </row>
    <row r="27">
      <c r="A27" s="138">
        <v>23.0</v>
      </c>
      <c r="B27" s="142"/>
      <c r="C27" s="142"/>
      <c r="D27" s="141">
        <v>0.0</v>
      </c>
      <c r="E27" s="141">
        <v>0.0</v>
      </c>
      <c r="F27" s="149"/>
      <c r="G27" s="142"/>
      <c r="H27" s="142"/>
      <c r="I27" s="142"/>
      <c r="J27" s="143">
        <f t="shared" si="1"/>
        <v>0</v>
      </c>
    </row>
    <row r="28">
      <c r="A28" s="138">
        <v>24.0</v>
      </c>
      <c r="B28" s="142"/>
      <c r="C28" s="142"/>
      <c r="D28" s="141">
        <v>0.0</v>
      </c>
      <c r="E28" s="141">
        <v>0.0</v>
      </c>
      <c r="F28" s="140"/>
      <c r="G28" s="142"/>
      <c r="H28" s="142"/>
      <c r="I28" s="142"/>
      <c r="J28" s="143">
        <f t="shared" si="1"/>
        <v>0</v>
      </c>
    </row>
    <row r="29">
      <c r="A29" s="138">
        <v>25.0</v>
      </c>
      <c r="B29" s="142"/>
      <c r="C29" s="142"/>
      <c r="D29" s="141">
        <v>0.0</v>
      </c>
      <c r="E29" s="141">
        <v>0.0</v>
      </c>
      <c r="F29" s="140"/>
      <c r="G29" s="142"/>
      <c r="H29" s="142"/>
      <c r="I29" s="142"/>
      <c r="J29" s="143">
        <f t="shared" si="1"/>
        <v>0</v>
      </c>
    </row>
    <row r="30">
      <c r="A30" s="138">
        <v>26.0</v>
      </c>
      <c r="B30" s="142"/>
      <c r="C30" s="142"/>
      <c r="D30" s="141">
        <v>0.0</v>
      </c>
      <c r="E30" s="141">
        <v>0.0</v>
      </c>
      <c r="F30" s="142"/>
      <c r="G30" s="142"/>
      <c r="H30" s="142"/>
      <c r="I30" s="142"/>
      <c r="J30" s="143">
        <f t="shared" si="1"/>
        <v>0</v>
      </c>
    </row>
    <row r="31">
      <c r="A31" s="138">
        <v>27.0</v>
      </c>
      <c r="B31" s="142"/>
      <c r="C31" s="142"/>
      <c r="D31" s="141">
        <v>0.0</v>
      </c>
      <c r="E31" s="141">
        <v>0.0</v>
      </c>
      <c r="F31" s="142"/>
      <c r="G31" s="142"/>
      <c r="H31" s="142"/>
      <c r="I31" s="142"/>
      <c r="J31" s="143">
        <f t="shared" si="1"/>
        <v>0</v>
      </c>
    </row>
    <row r="32">
      <c r="A32" s="138">
        <v>28.0</v>
      </c>
      <c r="B32" s="142"/>
      <c r="C32" s="142"/>
      <c r="D32" s="141">
        <v>0.0</v>
      </c>
      <c r="E32" s="141">
        <v>0.0</v>
      </c>
      <c r="F32" s="142"/>
      <c r="G32" s="142"/>
      <c r="H32" s="142"/>
      <c r="I32" s="142"/>
      <c r="J32" s="143">
        <f t="shared" si="1"/>
        <v>0</v>
      </c>
    </row>
    <row r="33">
      <c r="A33" s="138">
        <v>29.0</v>
      </c>
      <c r="B33" s="142"/>
      <c r="C33" s="142"/>
      <c r="D33" s="141">
        <v>0.0</v>
      </c>
      <c r="E33" s="141">
        <v>0.0</v>
      </c>
      <c r="F33" s="142"/>
      <c r="G33" s="142"/>
      <c r="H33" s="142"/>
      <c r="I33" s="142"/>
      <c r="J33" s="143">
        <f t="shared" si="1"/>
        <v>0</v>
      </c>
    </row>
    <row r="34">
      <c r="A34" s="138">
        <v>30.0</v>
      </c>
      <c r="B34" s="142"/>
      <c r="C34" s="142"/>
      <c r="D34" s="141">
        <v>0.0</v>
      </c>
      <c r="E34" s="141">
        <v>0.0</v>
      </c>
      <c r="F34" s="142"/>
      <c r="G34" s="142"/>
      <c r="H34" s="142"/>
      <c r="I34" s="142"/>
      <c r="J34" s="143">
        <f t="shared" si="1"/>
        <v>0</v>
      </c>
    </row>
    <row r="35">
      <c r="A35" s="138">
        <v>31.0</v>
      </c>
      <c r="B35" s="142"/>
      <c r="C35" s="142"/>
      <c r="D35" s="141">
        <v>0.0</v>
      </c>
      <c r="E35" s="141">
        <v>0.0</v>
      </c>
      <c r="F35" s="142"/>
      <c r="G35" s="142"/>
      <c r="H35" s="142"/>
      <c r="I35" s="142"/>
      <c r="J35" s="143">
        <f t="shared" si="1"/>
        <v>0</v>
      </c>
    </row>
    <row r="36">
      <c r="A36" s="138">
        <v>32.0</v>
      </c>
      <c r="B36" s="142"/>
      <c r="C36" s="142"/>
      <c r="D36" s="141">
        <v>0.0</v>
      </c>
      <c r="E36" s="141">
        <v>0.0</v>
      </c>
      <c r="F36" s="142"/>
      <c r="G36" s="142"/>
      <c r="H36" s="142"/>
      <c r="I36" s="142"/>
      <c r="J36" s="143">
        <f t="shared" si="1"/>
        <v>0</v>
      </c>
    </row>
    <row r="37">
      <c r="A37" s="138">
        <v>33.0</v>
      </c>
      <c r="B37" s="142"/>
      <c r="C37" s="142"/>
      <c r="D37" s="141">
        <v>0.0</v>
      </c>
      <c r="E37" s="141">
        <v>0.0</v>
      </c>
      <c r="F37" s="142"/>
      <c r="G37" s="142"/>
      <c r="H37" s="142"/>
      <c r="I37" s="142"/>
      <c r="J37" s="143">
        <f t="shared" si="1"/>
        <v>0</v>
      </c>
    </row>
    <row r="38">
      <c r="A38" s="138">
        <v>34.0</v>
      </c>
      <c r="B38" s="142"/>
      <c r="C38" s="142"/>
      <c r="D38" s="141">
        <v>0.0</v>
      </c>
      <c r="E38" s="141">
        <v>0.0</v>
      </c>
      <c r="F38" s="142"/>
      <c r="G38" s="142"/>
      <c r="H38" s="142"/>
      <c r="I38" s="142"/>
      <c r="J38" s="143">
        <f t="shared" si="1"/>
        <v>0</v>
      </c>
    </row>
    <row r="39">
      <c r="A39" s="138">
        <v>35.0</v>
      </c>
      <c r="B39" s="142"/>
      <c r="C39" s="142"/>
      <c r="D39" s="141">
        <v>0.0</v>
      </c>
      <c r="E39" s="141">
        <v>0.0</v>
      </c>
      <c r="F39" s="142"/>
      <c r="G39" s="142"/>
      <c r="H39" s="142"/>
      <c r="I39" s="142"/>
      <c r="J39" s="143">
        <f t="shared" si="1"/>
        <v>0</v>
      </c>
    </row>
    <row r="40">
      <c r="A40" s="138">
        <v>36.0</v>
      </c>
      <c r="B40" s="142"/>
      <c r="C40" s="142"/>
      <c r="D40" s="141">
        <v>0.0</v>
      </c>
      <c r="E40" s="141">
        <v>0.0</v>
      </c>
      <c r="F40" s="142"/>
      <c r="G40" s="142"/>
      <c r="H40" s="142"/>
      <c r="I40" s="142"/>
      <c r="J40" s="143">
        <f t="shared" si="1"/>
        <v>0</v>
      </c>
    </row>
    <row r="41">
      <c r="A41" s="138">
        <v>37.0</v>
      </c>
      <c r="B41" s="142"/>
      <c r="C41" s="142"/>
      <c r="D41" s="141">
        <v>0.0</v>
      </c>
      <c r="E41" s="141">
        <v>0.0</v>
      </c>
      <c r="F41" s="142"/>
      <c r="G41" s="142"/>
      <c r="H41" s="142"/>
      <c r="I41" s="142"/>
      <c r="J41" s="143">
        <f t="shared" si="1"/>
        <v>0</v>
      </c>
    </row>
    <row r="42">
      <c r="A42" s="138">
        <v>38.0</v>
      </c>
      <c r="B42" s="142"/>
      <c r="C42" s="142"/>
      <c r="D42" s="141">
        <v>0.0</v>
      </c>
      <c r="E42" s="141">
        <v>0.0</v>
      </c>
      <c r="F42" s="142"/>
      <c r="G42" s="142"/>
      <c r="H42" s="142"/>
      <c r="I42" s="142"/>
      <c r="J42" s="143">
        <f t="shared" si="1"/>
        <v>0</v>
      </c>
    </row>
    <row r="43">
      <c r="A43" s="138">
        <v>39.0</v>
      </c>
      <c r="B43" s="142"/>
      <c r="C43" s="142"/>
      <c r="D43" s="141">
        <v>0.0</v>
      </c>
      <c r="E43" s="141">
        <v>0.0</v>
      </c>
      <c r="F43" s="142"/>
      <c r="G43" s="142"/>
      <c r="H43" s="142"/>
      <c r="I43" s="142"/>
      <c r="J43" s="143">
        <f t="shared" si="1"/>
        <v>0</v>
      </c>
    </row>
    <row r="44">
      <c r="A44" s="138">
        <v>40.0</v>
      </c>
      <c r="B44" s="142"/>
      <c r="C44" s="142"/>
      <c r="D44" s="141">
        <v>0.0</v>
      </c>
      <c r="E44" s="141">
        <v>0.0</v>
      </c>
      <c r="F44" s="142"/>
      <c r="G44" s="142"/>
      <c r="H44" s="142"/>
      <c r="I44" s="142"/>
      <c r="J44" s="143">
        <f t="shared" si="1"/>
        <v>0</v>
      </c>
    </row>
    <row r="45">
      <c r="A45" s="138">
        <v>41.0</v>
      </c>
      <c r="B45" s="142"/>
      <c r="C45" s="142"/>
      <c r="D45" s="141">
        <v>0.0</v>
      </c>
      <c r="E45" s="141">
        <v>0.0</v>
      </c>
      <c r="F45" s="142"/>
      <c r="G45" s="142"/>
      <c r="H45" s="142"/>
      <c r="I45" s="142"/>
      <c r="J45" s="143">
        <f t="shared" si="1"/>
        <v>0</v>
      </c>
    </row>
    <row r="46">
      <c r="A46" s="138">
        <v>42.0</v>
      </c>
      <c r="B46" s="142"/>
      <c r="C46" s="142"/>
      <c r="D46" s="141">
        <v>0.0</v>
      </c>
      <c r="E46" s="141">
        <v>0.0</v>
      </c>
      <c r="F46" s="142"/>
      <c r="G46" s="142"/>
      <c r="H46" s="142"/>
      <c r="I46" s="142"/>
      <c r="J46" s="143">
        <f t="shared" si="1"/>
        <v>0</v>
      </c>
    </row>
    <row r="47">
      <c r="A47" s="138">
        <v>43.0</v>
      </c>
      <c r="B47" s="142"/>
      <c r="C47" s="142"/>
      <c r="D47" s="141">
        <v>0.0</v>
      </c>
      <c r="E47" s="141">
        <v>0.0</v>
      </c>
      <c r="F47" s="142"/>
      <c r="G47" s="142"/>
      <c r="H47" s="142"/>
      <c r="I47" s="142"/>
      <c r="J47" s="143">
        <f t="shared" si="1"/>
        <v>0</v>
      </c>
    </row>
    <row r="48">
      <c r="A48" s="138">
        <v>44.0</v>
      </c>
      <c r="B48" s="142"/>
      <c r="C48" s="142"/>
      <c r="D48" s="141">
        <v>0.0</v>
      </c>
      <c r="E48" s="141">
        <v>0.0</v>
      </c>
      <c r="F48" s="142"/>
      <c r="G48" s="142"/>
      <c r="H48" s="142"/>
      <c r="I48" s="142"/>
      <c r="J48" s="143">
        <f t="shared" si="1"/>
        <v>0</v>
      </c>
    </row>
    <row r="49">
      <c r="A49" s="138">
        <v>45.0</v>
      </c>
      <c r="B49" s="142"/>
      <c r="C49" s="142"/>
      <c r="D49" s="141">
        <v>0.0</v>
      </c>
      <c r="E49" s="141">
        <v>0.0</v>
      </c>
      <c r="F49" s="142"/>
      <c r="G49" s="142"/>
      <c r="H49" s="142"/>
      <c r="I49" s="142"/>
      <c r="J49" s="143">
        <f t="shared" si="1"/>
        <v>0</v>
      </c>
    </row>
    <row r="50">
      <c r="A50" s="138">
        <v>46.0</v>
      </c>
      <c r="B50" s="142"/>
      <c r="C50" s="142"/>
      <c r="D50" s="141">
        <v>0.0</v>
      </c>
      <c r="E50" s="141">
        <v>0.0</v>
      </c>
      <c r="F50" s="142"/>
      <c r="G50" s="142"/>
      <c r="H50" s="142"/>
      <c r="I50" s="142"/>
      <c r="J50" s="143">
        <f t="shared" si="1"/>
        <v>0</v>
      </c>
    </row>
    <row r="51">
      <c r="A51" s="138">
        <v>47.0</v>
      </c>
      <c r="B51" s="142"/>
      <c r="C51" s="142"/>
      <c r="D51" s="141">
        <v>0.0</v>
      </c>
      <c r="E51" s="141">
        <v>0.0</v>
      </c>
      <c r="F51" s="142"/>
      <c r="G51" s="142"/>
      <c r="H51" s="142"/>
      <c r="I51" s="142"/>
      <c r="J51" s="143">
        <f t="shared" si="1"/>
        <v>0</v>
      </c>
    </row>
    <row r="52">
      <c r="A52" s="138">
        <v>48.0</v>
      </c>
      <c r="B52" s="142"/>
      <c r="C52" s="142"/>
      <c r="D52" s="141">
        <v>0.0</v>
      </c>
      <c r="E52" s="141">
        <v>0.0</v>
      </c>
      <c r="F52" s="142"/>
      <c r="G52" s="142"/>
      <c r="H52" s="142"/>
      <c r="I52" s="142"/>
      <c r="J52" s="143">
        <f t="shared" si="1"/>
        <v>0</v>
      </c>
    </row>
    <row r="53">
      <c r="A53" s="138">
        <v>49.0</v>
      </c>
      <c r="B53" s="142"/>
      <c r="C53" s="142"/>
      <c r="D53" s="141">
        <v>0.0</v>
      </c>
      <c r="E53" s="141">
        <v>0.0</v>
      </c>
      <c r="F53" s="142"/>
      <c r="G53" s="142"/>
      <c r="H53" s="142"/>
      <c r="I53" s="142"/>
      <c r="J53" s="143">
        <f t="shared" si="1"/>
        <v>0</v>
      </c>
    </row>
    <row r="54">
      <c r="A54" s="138">
        <v>50.0</v>
      </c>
      <c r="B54" s="142"/>
      <c r="C54" s="142"/>
      <c r="D54" s="141">
        <v>0.0</v>
      </c>
      <c r="E54" s="141">
        <v>0.0</v>
      </c>
      <c r="F54" s="142"/>
      <c r="G54" s="142"/>
      <c r="H54" s="142"/>
      <c r="I54" s="142"/>
      <c r="J54" s="143">
        <f t="shared" si="1"/>
        <v>0</v>
      </c>
    </row>
    <row r="55">
      <c r="A55" s="138">
        <v>51.0</v>
      </c>
      <c r="B55" s="142"/>
      <c r="C55" s="142"/>
      <c r="D55" s="141">
        <v>0.0</v>
      </c>
      <c r="E55" s="141">
        <v>0.0</v>
      </c>
      <c r="F55" s="142"/>
      <c r="G55" s="142"/>
      <c r="H55" s="142"/>
      <c r="I55" s="142"/>
      <c r="J55" s="143">
        <f t="shared" si="1"/>
        <v>0</v>
      </c>
    </row>
    <row r="56">
      <c r="A56" s="138">
        <v>52.0</v>
      </c>
      <c r="B56" s="142"/>
      <c r="C56" s="142"/>
      <c r="D56" s="141">
        <v>0.0</v>
      </c>
      <c r="E56" s="141">
        <v>0.0</v>
      </c>
      <c r="F56" s="142"/>
      <c r="G56" s="142"/>
      <c r="H56" s="142"/>
      <c r="I56" s="142"/>
      <c r="J56" s="143">
        <f t="shared" si="1"/>
        <v>0</v>
      </c>
    </row>
    <row r="57">
      <c r="A57" s="138">
        <v>53.0</v>
      </c>
      <c r="B57" s="142"/>
      <c r="C57" s="142"/>
      <c r="D57" s="141">
        <v>0.0</v>
      </c>
      <c r="E57" s="141">
        <v>0.0</v>
      </c>
      <c r="F57" s="142"/>
      <c r="G57" s="142"/>
      <c r="H57" s="142"/>
      <c r="I57" s="142"/>
      <c r="J57" s="143">
        <f t="shared" si="1"/>
        <v>0</v>
      </c>
    </row>
    <row r="58">
      <c r="A58" s="138">
        <v>54.0</v>
      </c>
      <c r="B58" s="142"/>
      <c r="C58" s="142"/>
      <c r="D58" s="141">
        <v>0.0</v>
      </c>
      <c r="E58" s="141">
        <v>0.0</v>
      </c>
      <c r="F58" s="142"/>
      <c r="G58" s="142"/>
      <c r="H58" s="142"/>
      <c r="I58" s="142"/>
      <c r="J58" s="143">
        <f t="shared" si="1"/>
        <v>0</v>
      </c>
    </row>
    <row r="59">
      <c r="A59" s="138">
        <v>55.0</v>
      </c>
      <c r="B59" s="142"/>
      <c r="C59" s="142"/>
      <c r="D59" s="141">
        <v>0.0</v>
      </c>
      <c r="E59" s="141">
        <v>0.0</v>
      </c>
      <c r="F59" s="142"/>
      <c r="G59" s="142"/>
      <c r="H59" s="142"/>
      <c r="I59" s="142"/>
      <c r="J59" s="143">
        <f t="shared" si="1"/>
        <v>0</v>
      </c>
    </row>
    <row r="60">
      <c r="A60" s="138">
        <v>56.0</v>
      </c>
      <c r="B60" s="142"/>
      <c r="C60" s="142"/>
      <c r="D60" s="141">
        <v>0.0</v>
      </c>
      <c r="E60" s="141">
        <v>0.0</v>
      </c>
      <c r="F60" s="142"/>
      <c r="G60" s="142"/>
      <c r="H60" s="142"/>
      <c r="I60" s="142"/>
      <c r="J60" s="143">
        <f t="shared" si="1"/>
        <v>0</v>
      </c>
    </row>
    <row r="61">
      <c r="A61" s="138">
        <v>57.0</v>
      </c>
      <c r="B61" s="142"/>
      <c r="C61" s="142"/>
      <c r="D61" s="141">
        <v>0.0</v>
      </c>
      <c r="E61" s="141">
        <v>0.0</v>
      </c>
      <c r="F61" s="142"/>
      <c r="G61" s="142"/>
      <c r="H61" s="142"/>
      <c r="I61" s="142"/>
      <c r="J61" s="143">
        <f t="shared" si="1"/>
        <v>0</v>
      </c>
    </row>
    <row r="62">
      <c r="A62" s="138">
        <v>58.0</v>
      </c>
      <c r="B62" s="142"/>
      <c r="C62" s="142"/>
      <c r="D62" s="141">
        <v>0.0</v>
      </c>
      <c r="E62" s="141">
        <v>0.0</v>
      </c>
      <c r="F62" s="142"/>
      <c r="G62" s="142"/>
      <c r="H62" s="142"/>
      <c r="I62" s="142"/>
      <c r="J62" s="143">
        <f t="shared" si="1"/>
        <v>0</v>
      </c>
    </row>
    <row r="63">
      <c r="A63" s="138">
        <v>59.0</v>
      </c>
      <c r="B63" s="142"/>
      <c r="C63" s="142"/>
      <c r="D63" s="141">
        <v>0.0</v>
      </c>
      <c r="E63" s="141">
        <v>0.0</v>
      </c>
      <c r="F63" s="142"/>
      <c r="G63" s="142"/>
      <c r="H63" s="142"/>
      <c r="I63" s="142"/>
      <c r="J63" s="143">
        <f t="shared" si="1"/>
        <v>0</v>
      </c>
    </row>
    <row r="64">
      <c r="A64" s="138">
        <v>60.0</v>
      </c>
      <c r="B64" s="142"/>
      <c r="C64" s="142"/>
      <c r="D64" s="141">
        <v>0.0</v>
      </c>
      <c r="E64" s="141">
        <v>0.0</v>
      </c>
      <c r="F64" s="142"/>
      <c r="G64" s="142"/>
      <c r="H64" s="142"/>
      <c r="I64" s="142"/>
      <c r="J64" s="143">
        <f t="shared" si="1"/>
        <v>0</v>
      </c>
    </row>
    <row r="65">
      <c r="A65" s="138">
        <v>61.0</v>
      </c>
      <c r="B65" s="142"/>
      <c r="C65" s="142"/>
      <c r="D65" s="141">
        <v>0.0</v>
      </c>
      <c r="E65" s="141">
        <v>0.0</v>
      </c>
      <c r="F65" s="142"/>
      <c r="G65" s="142"/>
      <c r="H65" s="142"/>
      <c r="I65" s="142"/>
      <c r="J65" s="143">
        <f t="shared" si="1"/>
        <v>0</v>
      </c>
    </row>
    <row r="66">
      <c r="A66" s="138">
        <v>62.0</v>
      </c>
      <c r="B66" s="142"/>
      <c r="C66" s="142"/>
      <c r="D66" s="141">
        <v>0.0</v>
      </c>
      <c r="E66" s="141">
        <v>0.0</v>
      </c>
      <c r="F66" s="142"/>
      <c r="G66" s="142"/>
      <c r="H66" s="142"/>
      <c r="I66" s="142"/>
      <c r="J66" s="143">
        <f t="shared" si="1"/>
        <v>0</v>
      </c>
    </row>
    <row r="67">
      <c r="A67" s="138">
        <v>63.0</v>
      </c>
      <c r="B67" s="142"/>
      <c r="C67" s="142"/>
      <c r="D67" s="141">
        <v>0.0</v>
      </c>
      <c r="E67" s="141">
        <v>0.0</v>
      </c>
      <c r="F67" s="142"/>
      <c r="G67" s="142"/>
      <c r="H67" s="142"/>
      <c r="I67" s="142"/>
      <c r="J67" s="143">
        <f t="shared" si="1"/>
        <v>0</v>
      </c>
    </row>
    <row r="68">
      <c r="A68" s="138">
        <v>64.0</v>
      </c>
      <c r="B68" s="142"/>
      <c r="C68" s="142"/>
      <c r="D68" s="141">
        <v>0.0</v>
      </c>
      <c r="E68" s="141">
        <v>0.0</v>
      </c>
      <c r="F68" s="142"/>
      <c r="G68" s="142"/>
      <c r="H68" s="142"/>
      <c r="I68" s="142"/>
      <c r="J68" s="143">
        <f t="shared" si="1"/>
        <v>0</v>
      </c>
    </row>
    <row r="69">
      <c r="A69" s="138">
        <v>65.0</v>
      </c>
      <c r="B69" s="142"/>
      <c r="C69" s="142"/>
      <c r="D69" s="141">
        <v>0.0</v>
      </c>
      <c r="E69" s="141">
        <v>0.0</v>
      </c>
      <c r="F69" s="142"/>
      <c r="G69" s="142"/>
      <c r="H69" s="142"/>
      <c r="I69" s="142"/>
      <c r="J69" s="143">
        <f t="shared" si="1"/>
        <v>0</v>
      </c>
    </row>
    <row r="70">
      <c r="A70" s="138">
        <v>66.0</v>
      </c>
      <c r="B70" s="142"/>
      <c r="C70" s="142"/>
      <c r="D70" s="141">
        <v>0.0</v>
      </c>
      <c r="E70" s="141">
        <v>0.0</v>
      </c>
      <c r="F70" s="142"/>
      <c r="G70" s="142"/>
      <c r="H70" s="142"/>
      <c r="I70" s="142"/>
      <c r="J70" s="143">
        <f t="shared" si="1"/>
        <v>0</v>
      </c>
    </row>
    <row r="71">
      <c r="A71" s="138">
        <v>67.0</v>
      </c>
      <c r="B71" s="142"/>
      <c r="C71" s="142"/>
      <c r="D71" s="141">
        <v>0.0</v>
      </c>
      <c r="E71" s="141">
        <v>0.0</v>
      </c>
      <c r="F71" s="142"/>
      <c r="G71" s="142"/>
      <c r="H71" s="142"/>
      <c r="I71" s="142"/>
      <c r="J71" s="143">
        <f t="shared" si="1"/>
        <v>0</v>
      </c>
    </row>
    <row r="72">
      <c r="A72" s="138">
        <v>68.0</v>
      </c>
      <c r="B72" s="142"/>
      <c r="C72" s="142"/>
      <c r="D72" s="141">
        <v>0.0</v>
      </c>
      <c r="E72" s="141">
        <v>0.0</v>
      </c>
      <c r="F72" s="142"/>
      <c r="G72" s="142"/>
      <c r="H72" s="142"/>
      <c r="I72" s="142"/>
      <c r="J72" s="143">
        <f t="shared" si="1"/>
        <v>0</v>
      </c>
    </row>
    <row r="73">
      <c r="A73" s="138">
        <v>69.0</v>
      </c>
      <c r="B73" s="142"/>
      <c r="C73" s="142"/>
      <c r="D73" s="141">
        <v>0.0</v>
      </c>
      <c r="E73" s="141">
        <v>0.0</v>
      </c>
      <c r="F73" s="142"/>
      <c r="G73" s="142"/>
      <c r="H73" s="142"/>
      <c r="I73" s="142"/>
      <c r="J73" s="143">
        <f t="shared" si="1"/>
        <v>0</v>
      </c>
    </row>
    <row r="74">
      <c r="A74" s="138">
        <v>70.0</v>
      </c>
      <c r="B74" s="142"/>
      <c r="C74" s="142"/>
      <c r="D74" s="141">
        <v>0.0</v>
      </c>
      <c r="E74" s="141">
        <v>0.0</v>
      </c>
      <c r="F74" s="142"/>
      <c r="G74" s="142"/>
      <c r="H74" s="142"/>
      <c r="I74" s="142"/>
      <c r="J74" s="143">
        <f t="shared" si="1"/>
        <v>0</v>
      </c>
    </row>
    <row r="75">
      <c r="A75" s="138">
        <v>71.0</v>
      </c>
      <c r="B75" s="142"/>
      <c r="C75" s="142"/>
      <c r="D75" s="141">
        <v>0.0</v>
      </c>
      <c r="E75" s="141">
        <v>0.0</v>
      </c>
      <c r="F75" s="142"/>
      <c r="G75" s="142"/>
      <c r="H75" s="142"/>
      <c r="I75" s="142"/>
      <c r="J75" s="143">
        <f t="shared" si="1"/>
        <v>0</v>
      </c>
    </row>
    <row r="76">
      <c r="A76" s="138">
        <v>72.0</v>
      </c>
      <c r="B76" s="142"/>
      <c r="C76" s="142"/>
      <c r="D76" s="141">
        <v>0.0</v>
      </c>
      <c r="E76" s="141">
        <v>0.0</v>
      </c>
      <c r="F76" s="142"/>
      <c r="G76" s="142"/>
      <c r="H76" s="142"/>
      <c r="I76" s="142"/>
      <c r="J76" s="143">
        <f t="shared" si="1"/>
        <v>0</v>
      </c>
    </row>
    <row r="77">
      <c r="A77" s="138">
        <v>73.0</v>
      </c>
      <c r="B77" s="142"/>
      <c r="C77" s="142"/>
      <c r="D77" s="141">
        <v>0.0</v>
      </c>
      <c r="E77" s="141">
        <v>0.0</v>
      </c>
      <c r="F77" s="142"/>
      <c r="G77" s="142"/>
      <c r="H77" s="142"/>
      <c r="I77" s="142"/>
      <c r="J77" s="143">
        <f t="shared" si="1"/>
        <v>0</v>
      </c>
    </row>
    <row r="78">
      <c r="A78" s="138">
        <v>74.0</v>
      </c>
      <c r="B78" s="142"/>
      <c r="C78" s="142"/>
      <c r="D78" s="141">
        <v>0.0</v>
      </c>
      <c r="E78" s="141">
        <v>0.0</v>
      </c>
      <c r="F78" s="142"/>
      <c r="G78" s="142"/>
      <c r="H78" s="142"/>
      <c r="I78" s="142"/>
      <c r="J78" s="143">
        <f t="shared" si="1"/>
        <v>0</v>
      </c>
    </row>
    <row r="79">
      <c r="A79" s="138">
        <v>75.0</v>
      </c>
      <c r="B79" s="142"/>
      <c r="C79" s="142"/>
      <c r="D79" s="141">
        <v>0.0</v>
      </c>
      <c r="E79" s="141">
        <v>0.0</v>
      </c>
      <c r="F79" s="142"/>
      <c r="G79" s="142"/>
      <c r="H79" s="142"/>
      <c r="I79" s="142"/>
      <c r="J79" s="143">
        <f t="shared" si="1"/>
        <v>0</v>
      </c>
    </row>
    <row r="80">
      <c r="A80" s="138">
        <v>76.0</v>
      </c>
      <c r="B80" s="142"/>
      <c r="C80" s="142"/>
      <c r="D80" s="141">
        <v>0.0</v>
      </c>
      <c r="E80" s="141">
        <v>0.0</v>
      </c>
      <c r="F80" s="142"/>
      <c r="G80" s="142"/>
      <c r="H80" s="142"/>
      <c r="I80" s="142"/>
      <c r="J80" s="143">
        <f t="shared" si="1"/>
        <v>0</v>
      </c>
    </row>
    <row r="81">
      <c r="A81" s="138">
        <v>77.0</v>
      </c>
      <c r="B81" s="142"/>
      <c r="C81" s="142"/>
      <c r="D81" s="141">
        <v>0.0</v>
      </c>
      <c r="E81" s="141">
        <v>0.0</v>
      </c>
      <c r="F81" s="142"/>
      <c r="G81" s="142"/>
      <c r="H81" s="142"/>
      <c r="I81" s="142"/>
      <c r="J81" s="143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G16">
    <cfRule type="notContainsBlanks" dxfId="2" priority="1">
      <formula>LEN(TRIM(G16))&gt;0</formula>
    </cfRule>
  </conditionalFormatting>
  <conditionalFormatting sqref="F5:F116 D31:D81">
    <cfRule type="containsText" dxfId="7" priority="2" operator="containsText" text="oui">
      <formula>NOT(ISERROR(SEARCH(("oui"),(F5))))</formula>
    </cfRule>
  </conditionalFormatting>
  <conditionalFormatting sqref="F5:F116 D31:D81">
    <cfRule type="containsText" dxfId="6" priority="3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8.63"/>
    <col customWidth="1" min="4" max="4" width="18.13"/>
    <col customWidth="1" min="10" max="10" width="14.0"/>
    <col customWidth="1" min="12" max="12" width="30.13"/>
    <col customWidth="1" min="13" max="13" width="28.63"/>
    <col customWidth="1" min="14" max="14" width="17.75"/>
  </cols>
  <sheetData>
    <row r="1">
      <c r="A1" s="128" t="s">
        <v>137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32" t="s">
        <v>120</v>
      </c>
      <c r="B3" s="133" t="s">
        <v>121</v>
      </c>
      <c r="C3" s="133" t="s">
        <v>122</v>
      </c>
      <c r="D3" s="134" t="s">
        <v>123</v>
      </c>
      <c r="E3" s="134" t="s">
        <v>124</v>
      </c>
      <c r="F3" s="135" t="s">
        <v>125</v>
      </c>
      <c r="G3" s="136" t="s">
        <v>126</v>
      </c>
      <c r="H3" s="136" t="s">
        <v>127</v>
      </c>
      <c r="I3" s="133" t="s">
        <v>128</v>
      </c>
      <c r="J3" s="137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38">
        <v>1.0</v>
      </c>
      <c r="B5" s="150">
        <v>46119.0</v>
      </c>
      <c r="C5" s="149" t="s">
        <v>31</v>
      </c>
      <c r="D5" s="141">
        <v>0.7305555555555555</v>
      </c>
      <c r="E5" s="141">
        <v>0.7402777777777778</v>
      </c>
      <c r="F5" s="140" t="s">
        <v>138</v>
      </c>
      <c r="G5" s="142"/>
      <c r="H5" s="142"/>
      <c r="I5" s="142"/>
      <c r="J5" s="143">
        <f t="shared" ref="J5:J81" si="1">E5-D5</f>
        <v>0.009722222222</v>
      </c>
    </row>
    <row r="6">
      <c r="A6" s="138">
        <v>2.0</v>
      </c>
      <c r="B6" s="150">
        <v>46120.0</v>
      </c>
      <c r="C6" s="142"/>
      <c r="D6" s="141">
        <v>0.3590277777777778</v>
      </c>
      <c r="E6" s="141">
        <v>0.36666666666666664</v>
      </c>
      <c r="F6" s="140" t="s">
        <v>130</v>
      </c>
      <c r="G6" s="149">
        <v>10.95</v>
      </c>
      <c r="H6" s="149">
        <v>55.6</v>
      </c>
      <c r="I6" s="149">
        <v>18.78</v>
      </c>
      <c r="J6" s="143">
        <f t="shared" si="1"/>
        <v>0.007638888889</v>
      </c>
    </row>
    <row r="7">
      <c r="A7" s="138">
        <v>3.0</v>
      </c>
      <c r="B7" s="142"/>
      <c r="C7" s="142"/>
      <c r="D7" s="141">
        <v>0.3736111111111111</v>
      </c>
      <c r="E7" s="141">
        <v>0.38125</v>
      </c>
      <c r="F7" s="140" t="s">
        <v>130</v>
      </c>
      <c r="G7" s="149">
        <v>10.98</v>
      </c>
      <c r="H7" s="149">
        <v>20.01</v>
      </c>
      <c r="I7" s="149">
        <v>18.77</v>
      </c>
      <c r="J7" s="143">
        <f t="shared" si="1"/>
        <v>0.007638888889</v>
      </c>
    </row>
    <row r="8">
      <c r="A8" s="138">
        <v>4.0</v>
      </c>
      <c r="B8" s="142"/>
      <c r="C8" s="142"/>
      <c r="D8" s="141">
        <v>0.39652777777777776</v>
      </c>
      <c r="E8" s="141">
        <v>0.4027777777777778</v>
      </c>
      <c r="F8" s="140" t="s">
        <v>130</v>
      </c>
      <c r="G8" s="149">
        <v>10.97</v>
      </c>
      <c r="H8" s="149">
        <v>19.97</v>
      </c>
      <c r="I8" s="149">
        <v>18.79</v>
      </c>
      <c r="J8" s="143">
        <f t="shared" si="1"/>
        <v>0.00625</v>
      </c>
    </row>
    <row r="9">
      <c r="A9" s="138">
        <v>5.0</v>
      </c>
      <c r="B9" s="142"/>
      <c r="C9" s="142"/>
      <c r="D9" s="141">
        <v>0.44166666666666665</v>
      </c>
      <c r="E9" s="141">
        <v>0.44722222222222224</v>
      </c>
      <c r="F9" s="140" t="s">
        <v>130</v>
      </c>
      <c r="G9" s="142"/>
      <c r="H9" s="142"/>
      <c r="I9" s="142"/>
      <c r="J9" s="143">
        <f t="shared" si="1"/>
        <v>0.005555555556</v>
      </c>
    </row>
    <row r="10">
      <c r="A10" s="138">
        <v>6.0</v>
      </c>
      <c r="B10" s="142"/>
      <c r="C10" s="142"/>
      <c r="D10" s="141">
        <v>0.45208333333333334</v>
      </c>
      <c r="E10" s="141">
        <v>0.45625</v>
      </c>
      <c r="F10" s="140" t="s">
        <v>130</v>
      </c>
      <c r="G10" s="142"/>
      <c r="H10" s="142"/>
      <c r="I10" s="142"/>
      <c r="J10" s="143">
        <f t="shared" si="1"/>
        <v>0.004166666667</v>
      </c>
    </row>
    <row r="11">
      <c r="A11" s="138">
        <v>7.0</v>
      </c>
      <c r="B11" s="142"/>
      <c r="C11" s="142"/>
      <c r="D11" s="141">
        <v>0.4652777777777778</v>
      </c>
      <c r="E11" s="141">
        <v>0.4708333333333333</v>
      </c>
      <c r="F11" s="140" t="s">
        <v>130</v>
      </c>
      <c r="G11" s="142"/>
      <c r="H11" s="142"/>
      <c r="I11" s="142"/>
      <c r="J11" s="143">
        <f t="shared" si="1"/>
        <v>0.005555555556</v>
      </c>
    </row>
    <row r="12">
      <c r="A12" s="138">
        <v>8.0</v>
      </c>
      <c r="B12" s="142"/>
      <c r="C12" s="142"/>
      <c r="D12" s="141">
        <v>0.48194444444444445</v>
      </c>
      <c r="E12" s="141">
        <v>0.4861111111111111</v>
      </c>
      <c r="F12" s="140" t="s">
        <v>130</v>
      </c>
      <c r="G12" s="142"/>
      <c r="H12" s="142"/>
      <c r="I12" s="142"/>
      <c r="J12" s="143">
        <f t="shared" si="1"/>
        <v>0.004166666667</v>
      </c>
    </row>
    <row r="13">
      <c r="A13" s="138">
        <v>9.0</v>
      </c>
      <c r="B13" s="142"/>
      <c r="C13" s="142"/>
      <c r="D13" s="141">
        <v>0.49722222222222223</v>
      </c>
      <c r="E13" s="141">
        <v>0.5041666666666667</v>
      </c>
      <c r="F13" s="140" t="s">
        <v>130</v>
      </c>
      <c r="G13" s="142"/>
      <c r="H13" s="142"/>
      <c r="I13" s="142"/>
      <c r="J13" s="143">
        <f t="shared" si="1"/>
        <v>0.006944444444</v>
      </c>
    </row>
    <row r="14">
      <c r="A14" s="138">
        <v>10.0</v>
      </c>
      <c r="B14" s="142"/>
      <c r="C14" s="142"/>
      <c r="D14" s="141">
        <v>0.3472222222222222</v>
      </c>
      <c r="E14" s="141">
        <v>0.35138888888888886</v>
      </c>
      <c r="F14" s="140" t="s">
        <v>130</v>
      </c>
      <c r="G14" s="142"/>
      <c r="H14" s="142"/>
      <c r="I14" s="142"/>
      <c r="J14" s="143">
        <f t="shared" si="1"/>
        <v>0.004166666667</v>
      </c>
    </row>
    <row r="15">
      <c r="A15" s="138">
        <v>11.0</v>
      </c>
      <c r="B15" s="142"/>
      <c r="C15" s="142"/>
      <c r="D15" s="141">
        <v>0.3729166666666667</v>
      </c>
      <c r="E15" s="141">
        <v>0.37777777777777777</v>
      </c>
      <c r="F15" s="140" t="s">
        <v>130</v>
      </c>
      <c r="G15" s="142"/>
      <c r="H15" s="142"/>
      <c r="I15" s="142"/>
      <c r="J15" s="143">
        <f t="shared" si="1"/>
        <v>0.004861111111</v>
      </c>
    </row>
    <row r="16">
      <c r="A16" s="138">
        <v>12.0</v>
      </c>
      <c r="B16" s="142"/>
      <c r="C16" s="142"/>
      <c r="D16" s="141">
        <v>0.3819444444444444</v>
      </c>
      <c r="E16" s="141">
        <v>0.38680555555555557</v>
      </c>
      <c r="F16" s="140" t="s">
        <v>130</v>
      </c>
      <c r="G16" s="142"/>
      <c r="H16" s="142"/>
      <c r="I16" s="142"/>
      <c r="J16" s="143">
        <f t="shared" si="1"/>
        <v>0.004861111111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38">
        <v>13.0</v>
      </c>
      <c r="B17" s="142"/>
      <c r="C17" s="142"/>
      <c r="D17" s="141">
        <v>0.3923611111111111</v>
      </c>
      <c r="E17" s="141">
        <v>0.39652777777777776</v>
      </c>
      <c r="F17" s="149" t="s">
        <v>130</v>
      </c>
      <c r="G17" s="142"/>
      <c r="H17" s="142"/>
      <c r="I17" s="142"/>
      <c r="J17" s="143">
        <f t="shared" si="1"/>
        <v>0.004166666667</v>
      </c>
      <c r="L17" s="146">
        <f>COUNTA(F5:F92)</f>
        <v>26</v>
      </c>
      <c r="M17" s="147">
        <f>COUNTIF(F5:F93,"non")</f>
        <v>1</v>
      </c>
      <c r="N17" s="147">
        <f>COUNTIF(F5:F92,"oui")</f>
        <v>25</v>
      </c>
      <c r="O17" s="146">
        <f>(L17-M17)/L17</f>
        <v>0.9615384615</v>
      </c>
      <c r="P17" s="148">
        <f>AVERAGEIF(J$5:J$200,"&lt;&gt;0")</f>
        <v>0.005048076923</v>
      </c>
    </row>
    <row r="18">
      <c r="A18" s="138">
        <v>14.0</v>
      </c>
      <c r="B18" s="142"/>
      <c r="C18" s="142"/>
      <c r="D18" s="141">
        <v>0.40625</v>
      </c>
      <c r="E18" s="141">
        <v>0.4111111111111111</v>
      </c>
      <c r="F18" s="149" t="s">
        <v>130</v>
      </c>
      <c r="G18" s="142"/>
      <c r="H18" s="142"/>
      <c r="I18" s="142"/>
      <c r="J18" s="143">
        <f t="shared" si="1"/>
        <v>0.004861111111</v>
      </c>
    </row>
    <row r="19">
      <c r="A19" s="138">
        <v>15.0</v>
      </c>
      <c r="B19" s="142"/>
      <c r="C19" s="142"/>
      <c r="D19" s="141">
        <v>0.4152777777777778</v>
      </c>
      <c r="E19" s="141">
        <v>0.41944444444444445</v>
      </c>
      <c r="F19" s="149" t="s">
        <v>130</v>
      </c>
      <c r="G19" s="142"/>
      <c r="H19" s="142"/>
      <c r="I19" s="142"/>
      <c r="J19" s="143">
        <f t="shared" si="1"/>
        <v>0.004166666667</v>
      </c>
    </row>
    <row r="20">
      <c r="A20" s="138">
        <v>16.0</v>
      </c>
      <c r="B20" s="142"/>
      <c r="C20" s="142"/>
      <c r="D20" s="141">
        <v>0.43125</v>
      </c>
      <c r="E20" s="141">
        <v>0.4354166666666667</v>
      </c>
      <c r="F20" s="149" t="s">
        <v>130</v>
      </c>
      <c r="G20" s="142"/>
      <c r="H20" s="142"/>
      <c r="I20" s="142"/>
      <c r="J20" s="143">
        <f t="shared" si="1"/>
        <v>0.004166666667</v>
      </c>
    </row>
    <row r="21">
      <c r="A21" s="138">
        <v>17.0</v>
      </c>
      <c r="B21" s="142"/>
      <c r="C21" s="142"/>
      <c r="D21" s="141">
        <v>0.44166666666666665</v>
      </c>
      <c r="E21" s="141">
        <v>0.44583333333333336</v>
      </c>
      <c r="F21" s="149" t="s">
        <v>130</v>
      </c>
      <c r="G21" s="142"/>
      <c r="H21" s="142"/>
      <c r="I21" s="142"/>
      <c r="J21" s="143">
        <f t="shared" si="1"/>
        <v>0.004166666667</v>
      </c>
    </row>
    <row r="22">
      <c r="A22" s="138">
        <v>18.0</v>
      </c>
      <c r="B22" s="142"/>
      <c r="C22" s="142"/>
      <c r="D22" s="141">
        <v>0.44930555555555557</v>
      </c>
      <c r="E22" s="141">
        <v>0.4534722222222222</v>
      </c>
      <c r="F22" s="149" t="s">
        <v>130</v>
      </c>
      <c r="G22" s="142"/>
      <c r="H22" s="142"/>
      <c r="I22" s="142"/>
      <c r="J22" s="143">
        <f t="shared" si="1"/>
        <v>0.004166666667</v>
      </c>
    </row>
    <row r="23">
      <c r="A23" s="138">
        <v>19.0</v>
      </c>
      <c r="B23" s="142"/>
      <c r="C23" s="142"/>
      <c r="D23" s="141">
        <v>0.4576388888888889</v>
      </c>
      <c r="E23" s="141">
        <v>0.4618055555555556</v>
      </c>
      <c r="F23" s="149" t="s">
        <v>130</v>
      </c>
      <c r="G23" s="142"/>
      <c r="H23" s="142"/>
      <c r="I23" s="142"/>
      <c r="J23" s="143">
        <f t="shared" si="1"/>
        <v>0.004166666667</v>
      </c>
    </row>
    <row r="24">
      <c r="A24" s="138">
        <v>20.0</v>
      </c>
      <c r="B24" s="142"/>
      <c r="C24" s="142"/>
      <c r="D24" s="141">
        <v>0.4673611111111111</v>
      </c>
      <c r="E24" s="141">
        <v>0.4708333333333333</v>
      </c>
      <c r="F24" s="149" t="s">
        <v>130</v>
      </c>
      <c r="G24" s="142"/>
      <c r="H24" s="142"/>
      <c r="I24" s="142"/>
      <c r="J24" s="143">
        <f t="shared" si="1"/>
        <v>0.003472222222</v>
      </c>
    </row>
    <row r="25">
      <c r="A25" s="138">
        <v>21.0</v>
      </c>
      <c r="B25" s="142"/>
      <c r="C25" s="142"/>
      <c r="D25" s="141">
        <v>0.47291666666666665</v>
      </c>
      <c r="E25" s="141">
        <v>0.47708333333333336</v>
      </c>
      <c r="F25" s="149" t="s">
        <v>130</v>
      </c>
      <c r="G25" s="142"/>
      <c r="H25" s="142"/>
      <c r="I25" s="142"/>
      <c r="J25" s="143">
        <f t="shared" si="1"/>
        <v>0.004166666667</v>
      </c>
    </row>
    <row r="26">
      <c r="A26" s="138">
        <v>22.0</v>
      </c>
      <c r="B26" s="142"/>
      <c r="C26" s="142"/>
      <c r="D26" s="141">
        <v>0.4895833333333333</v>
      </c>
      <c r="E26" s="141">
        <v>0.49375</v>
      </c>
      <c r="F26" s="149" t="s">
        <v>130</v>
      </c>
      <c r="G26" s="142"/>
      <c r="H26" s="142"/>
      <c r="I26" s="142"/>
      <c r="J26" s="143">
        <f t="shared" si="1"/>
        <v>0.004166666667</v>
      </c>
    </row>
    <row r="27">
      <c r="A27" s="138">
        <v>23.0</v>
      </c>
      <c r="B27" s="142"/>
      <c r="C27" s="142"/>
      <c r="D27" s="141">
        <v>0.3451388888888889</v>
      </c>
      <c r="E27" s="141">
        <v>0.35</v>
      </c>
      <c r="F27" s="149" t="s">
        <v>130</v>
      </c>
      <c r="G27" s="142"/>
      <c r="H27" s="142"/>
      <c r="I27" s="142"/>
      <c r="J27" s="143">
        <f t="shared" si="1"/>
        <v>0.004861111111</v>
      </c>
    </row>
    <row r="28">
      <c r="A28" s="138">
        <v>24.0</v>
      </c>
      <c r="B28" s="142"/>
      <c r="C28" s="142"/>
      <c r="D28" s="141">
        <v>0.36319444444444443</v>
      </c>
      <c r="E28" s="141">
        <v>0.3680555555555556</v>
      </c>
      <c r="F28" s="140" t="s">
        <v>130</v>
      </c>
      <c r="G28" s="142"/>
      <c r="H28" s="142"/>
      <c r="I28" s="142"/>
      <c r="J28" s="143">
        <f t="shared" si="1"/>
        <v>0.004861111111</v>
      </c>
    </row>
    <row r="29">
      <c r="A29" s="138">
        <v>25.0</v>
      </c>
      <c r="B29" s="142"/>
      <c r="C29" s="142"/>
      <c r="D29" s="141">
        <v>0.375</v>
      </c>
      <c r="E29" s="141">
        <v>0.37916666666666665</v>
      </c>
      <c r="F29" s="140" t="s">
        <v>130</v>
      </c>
      <c r="G29" s="142"/>
      <c r="H29" s="142"/>
      <c r="I29" s="142"/>
      <c r="J29" s="143">
        <f t="shared" si="1"/>
        <v>0.004166666667</v>
      </c>
    </row>
    <row r="30">
      <c r="A30" s="138">
        <v>26.0</v>
      </c>
      <c r="B30" s="142"/>
      <c r="C30" s="142"/>
      <c r="D30" s="141">
        <v>0.38819444444444445</v>
      </c>
      <c r="E30" s="141">
        <v>0.3923611111111111</v>
      </c>
      <c r="F30" s="149" t="s">
        <v>130</v>
      </c>
      <c r="G30" s="142"/>
      <c r="H30" s="142"/>
      <c r="I30" s="142"/>
      <c r="J30" s="143">
        <f t="shared" si="1"/>
        <v>0.004166666667</v>
      </c>
    </row>
    <row r="31">
      <c r="A31" s="138">
        <v>27.0</v>
      </c>
      <c r="B31" s="142"/>
      <c r="C31" s="142"/>
      <c r="D31" s="141">
        <v>0.0</v>
      </c>
      <c r="E31" s="141">
        <v>0.0</v>
      </c>
      <c r="F31" s="142"/>
      <c r="G31" s="142"/>
      <c r="H31" s="142"/>
      <c r="I31" s="142"/>
      <c r="J31" s="143">
        <f t="shared" si="1"/>
        <v>0</v>
      </c>
    </row>
    <row r="32">
      <c r="A32" s="138">
        <v>28.0</v>
      </c>
      <c r="B32" s="142"/>
      <c r="C32" s="142"/>
      <c r="D32" s="141">
        <v>0.0</v>
      </c>
      <c r="E32" s="141">
        <v>0.0</v>
      </c>
      <c r="F32" s="142"/>
      <c r="G32" s="142"/>
      <c r="H32" s="142"/>
      <c r="I32" s="142"/>
      <c r="J32" s="143">
        <f t="shared" si="1"/>
        <v>0</v>
      </c>
    </row>
    <row r="33">
      <c r="A33" s="138">
        <v>29.0</v>
      </c>
      <c r="B33" s="142"/>
      <c r="C33" s="142"/>
      <c r="D33" s="141">
        <v>0.0</v>
      </c>
      <c r="E33" s="141">
        <v>0.0</v>
      </c>
      <c r="F33" s="142"/>
      <c r="G33" s="142"/>
      <c r="H33" s="142"/>
      <c r="I33" s="142"/>
      <c r="J33" s="143">
        <f t="shared" si="1"/>
        <v>0</v>
      </c>
    </row>
    <row r="34">
      <c r="A34" s="138">
        <v>30.0</v>
      </c>
      <c r="B34" s="142"/>
      <c r="C34" s="142"/>
      <c r="D34" s="141">
        <v>0.0</v>
      </c>
      <c r="E34" s="141">
        <v>0.0</v>
      </c>
      <c r="F34" s="142"/>
      <c r="G34" s="142"/>
      <c r="H34" s="142"/>
      <c r="I34" s="142"/>
      <c r="J34" s="143">
        <f t="shared" si="1"/>
        <v>0</v>
      </c>
    </row>
    <row r="35">
      <c r="A35" s="138">
        <v>31.0</v>
      </c>
      <c r="B35" s="142"/>
      <c r="C35" s="142"/>
      <c r="D35" s="141">
        <v>0.0</v>
      </c>
      <c r="E35" s="141">
        <v>0.0</v>
      </c>
      <c r="F35" s="142"/>
      <c r="G35" s="142"/>
      <c r="H35" s="142"/>
      <c r="I35" s="142"/>
      <c r="J35" s="143">
        <f t="shared" si="1"/>
        <v>0</v>
      </c>
    </row>
    <row r="36">
      <c r="A36" s="138">
        <v>32.0</v>
      </c>
      <c r="B36" s="142"/>
      <c r="C36" s="142"/>
      <c r="D36" s="141">
        <v>0.0</v>
      </c>
      <c r="E36" s="141">
        <v>0.0</v>
      </c>
      <c r="F36" s="142"/>
      <c r="G36" s="142"/>
      <c r="H36" s="142"/>
      <c r="I36" s="142"/>
      <c r="J36" s="143">
        <f t="shared" si="1"/>
        <v>0</v>
      </c>
    </row>
    <row r="37">
      <c r="A37" s="138">
        <v>33.0</v>
      </c>
      <c r="B37" s="142"/>
      <c r="C37" s="142"/>
      <c r="D37" s="141">
        <v>0.0</v>
      </c>
      <c r="E37" s="141">
        <v>0.0</v>
      </c>
      <c r="F37" s="142"/>
      <c r="G37" s="142"/>
      <c r="H37" s="142"/>
      <c r="I37" s="142"/>
      <c r="J37" s="143">
        <f t="shared" si="1"/>
        <v>0</v>
      </c>
    </row>
    <row r="38">
      <c r="A38" s="138">
        <v>34.0</v>
      </c>
      <c r="B38" s="142"/>
      <c r="C38" s="142"/>
      <c r="D38" s="141">
        <v>0.0</v>
      </c>
      <c r="E38" s="141">
        <v>0.0</v>
      </c>
      <c r="F38" s="142"/>
      <c r="G38" s="142"/>
      <c r="H38" s="142"/>
      <c r="I38" s="142"/>
      <c r="J38" s="143">
        <f t="shared" si="1"/>
        <v>0</v>
      </c>
    </row>
    <row r="39">
      <c r="A39" s="138">
        <v>35.0</v>
      </c>
      <c r="B39" s="142"/>
      <c r="C39" s="142"/>
      <c r="D39" s="141">
        <v>0.0</v>
      </c>
      <c r="E39" s="141">
        <v>0.0</v>
      </c>
      <c r="F39" s="142"/>
      <c r="G39" s="142"/>
      <c r="H39" s="142"/>
      <c r="I39" s="142"/>
      <c r="J39" s="143">
        <f t="shared" si="1"/>
        <v>0</v>
      </c>
    </row>
    <row r="40">
      <c r="A40" s="138">
        <v>36.0</v>
      </c>
      <c r="B40" s="142"/>
      <c r="C40" s="142"/>
      <c r="D40" s="141">
        <v>0.0</v>
      </c>
      <c r="E40" s="141">
        <v>0.0</v>
      </c>
      <c r="F40" s="142"/>
      <c r="G40" s="142"/>
      <c r="H40" s="142"/>
      <c r="I40" s="142"/>
      <c r="J40" s="143">
        <f t="shared" si="1"/>
        <v>0</v>
      </c>
    </row>
    <row r="41">
      <c r="A41" s="138">
        <v>37.0</v>
      </c>
      <c r="B41" s="142"/>
      <c r="C41" s="142"/>
      <c r="D41" s="141">
        <v>0.0</v>
      </c>
      <c r="E41" s="141">
        <v>0.0</v>
      </c>
      <c r="F41" s="142"/>
      <c r="G41" s="142"/>
      <c r="H41" s="142"/>
      <c r="I41" s="142"/>
      <c r="J41" s="143">
        <f t="shared" si="1"/>
        <v>0</v>
      </c>
    </row>
    <row r="42">
      <c r="A42" s="138">
        <v>38.0</v>
      </c>
      <c r="B42" s="142"/>
      <c r="C42" s="142"/>
      <c r="D42" s="141">
        <v>0.0</v>
      </c>
      <c r="E42" s="141">
        <v>0.0</v>
      </c>
      <c r="F42" s="142"/>
      <c r="G42" s="142"/>
      <c r="H42" s="142"/>
      <c r="I42" s="142"/>
      <c r="J42" s="143">
        <f t="shared" si="1"/>
        <v>0</v>
      </c>
    </row>
    <row r="43">
      <c r="A43" s="138">
        <v>39.0</v>
      </c>
      <c r="B43" s="142"/>
      <c r="C43" s="142"/>
      <c r="D43" s="141">
        <v>0.0</v>
      </c>
      <c r="E43" s="141">
        <v>0.0</v>
      </c>
      <c r="F43" s="142"/>
      <c r="G43" s="142"/>
      <c r="H43" s="142"/>
      <c r="I43" s="142"/>
      <c r="J43" s="143">
        <f t="shared" si="1"/>
        <v>0</v>
      </c>
    </row>
    <row r="44">
      <c r="A44" s="138">
        <v>40.0</v>
      </c>
      <c r="B44" s="142"/>
      <c r="C44" s="142"/>
      <c r="D44" s="141">
        <v>0.0</v>
      </c>
      <c r="E44" s="141">
        <v>0.0</v>
      </c>
      <c r="F44" s="142"/>
      <c r="G44" s="142"/>
      <c r="H44" s="142"/>
      <c r="I44" s="142"/>
      <c r="J44" s="143">
        <f t="shared" si="1"/>
        <v>0</v>
      </c>
    </row>
    <row r="45">
      <c r="A45" s="138">
        <v>41.0</v>
      </c>
      <c r="B45" s="142"/>
      <c r="C45" s="142"/>
      <c r="D45" s="141">
        <v>0.0</v>
      </c>
      <c r="E45" s="141">
        <v>0.0</v>
      </c>
      <c r="F45" s="142"/>
      <c r="G45" s="142"/>
      <c r="H45" s="142"/>
      <c r="I45" s="142"/>
      <c r="J45" s="143">
        <f t="shared" si="1"/>
        <v>0</v>
      </c>
    </row>
    <row r="46">
      <c r="A46" s="138">
        <v>42.0</v>
      </c>
      <c r="B46" s="142"/>
      <c r="C46" s="142"/>
      <c r="D46" s="141">
        <v>0.0</v>
      </c>
      <c r="E46" s="141">
        <v>0.0</v>
      </c>
      <c r="F46" s="142"/>
      <c r="G46" s="142"/>
      <c r="H46" s="142"/>
      <c r="I46" s="142"/>
      <c r="J46" s="143">
        <f t="shared" si="1"/>
        <v>0</v>
      </c>
    </row>
    <row r="47">
      <c r="A47" s="138">
        <v>43.0</v>
      </c>
      <c r="B47" s="142"/>
      <c r="C47" s="142"/>
      <c r="D47" s="141">
        <v>0.0</v>
      </c>
      <c r="E47" s="141">
        <v>0.0</v>
      </c>
      <c r="F47" s="142"/>
      <c r="G47" s="142"/>
      <c r="H47" s="142"/>
      <c r="I47" s="142"/>
      <c r="J47" s="143">
        <f t="shared" si="1"/>
        <v>0</v>
      </c>
    </row>
    <row r="48">
      <c r="A48" s="138">
        <v>44.0</v>
      </c>
      <c r="B48" s="142"/>
      <c r="C48" s="142"/>
      <c r="D48" s="141">
        <v>0.0</v>
      </c>
      <c r="E48" s="141">
        <v>0.0</v>
      </c>
      <c r="F48" s="142"/>
      <c r="G48" s="142"/>
      <c r="H48" s="142"/>
      <c r="I48" s="142"/>
      <c r="J48" s="143">
        <f t="shared" si="1"/>
        <v>0</v>
      </c>
    </row>
    <row r="49">
      <c r="A49" s="138">
        <v>45.0</v>
      </c>
      <c r="B49" s="142"/>
      <c r="C49" s="142"/>
      <c r="D49" s="141">
        <v>0.0</v>
      </c>
      <c r="E49" s="141">
        <v>0.0</v>
      </c>
      <c r="F49" s="142"/>
      <c r="G49" s="142"/>
      <c r="H49" s="142"/>
      <c r="I49" s="142"/>
      <c r="J49" s="143">
        <f t="shared" si="1"/>
        <v>0</v>
      </c>
    </row>
    <row r="50">
      <c r="A50" s="138">
        <v>46.0</v>
      </c>
      <c r="B50" s="142"/>
      <c r="C50" s="142"/>
      <c r="D50" s="141">
        <v>0.0</v>
      </c>
      <c r="E50" s="141">
        <v>0.0</v>
      </c>
      <c r="F50" s="142"/>
      <c r="G50" s="142"/>
      <c r="H50" s="142"/>
      <c r="I50" s="142"/>
      <c r="J50" s="143">
        <f t="shared" si="1"/>
        <v>0</v>
      </c>
    </row>
    <row r="51">
      <c r="A51" s="138">
        <v>47.0</v>
      </c>
      <c r="B51" s="142"/>
      <c r="C51" s="142"/>
      <c r="D51" s="141">
        <v>0.0</v>
      </c>
      <c r="E51" s="141">
        <v>0.0</v>
      </c>
      <c r="F51" s="142"/>
      <c r="G51" s="142"/>
      <c r="H51" s="142"/>
      <c r="I51" s="142"/>
      <c r="J51" s="143">
        <f t="shared" si="1"/>
        <v>0</v>
      </c>
    </row>
    <row r="52">
      <c r="A52" s="138">
        <v>48.0</v>
      </c>
      <c r="B52" s="142"/>
      <c r="C52" s="142"/>
      <c r="D52" s="141">
        <v>0.0</v>
      </c>
      <c r="E52" s="141">
        <v>0.0</v>
      </c>
      <c r="F52" s="142"/>
      <c r="G52" s="142"/>
      <c r="H52" s="142"/>
      <c r="I52" s="142"/>
      <c r="J52" s="143">
        <f t="shared" si="1"/>
        <v>0</v>
      </c>
    </row>
    <row r="53">
      <c r="A53" s="138">
        <v>49.0</v>
      </c>
      <c r="B53" s="142"/>
      <c r="C53" s="142"/>
      <c r="D53" s="141">
        <v>0.0</v>
      </c>
      <c r="E53" s="141">
        <v>0.0</v>
      </c>
      <c r="F53" s="142"/>
      <c r="G53" s="142"/>
      <c r="H53" s="142"/>
      <c r="I53" s="142"/>
      <c r="J53" s="143">
        <f t="shared" si="1"/>
        <v>0</v>
      </c>
    </row>
    <row r="54">
      <c r="A54" s="138">
        <v>50.0</v>
      </c>
      <c r="B54" s="142"/>
      <c r="C54" s="142"/>
      <c r="D54" s="141">
        <v>0.0</v>
      </c>
      <c r="E54" s="141">
        <v>0.0</v>
      </c>
      <c r="F54" s="142"/>
      <c r="G54" s="142"/>
      <c r="H54" s="142"/>
      <c r="I54" s="142"/>
      <c r="J54" s="143">
        <f t="shared" si="1"/>
        <v>0</v>
      </c>
    </row>
    <row r="55">
      <c r="A55" s="138">
        <v>51.0</v>
      </c>
      <c r="B55" s="142"/>
      <c r="C55" s="142"/>
      <c r="D55" s="141">
        <v>0.0</v>
      </c>
      <c r="E55" s="141">
        <v>0.0</v>
      </c>
      <c r="F55" s="142"/>
      <c r="G55" s="142"/>
      <c r="H55" s="142"/>
      <c r="I55" s="142"/>
      <c r="J55" s="143">
        <f t="shared" si="1"/>
        <v>0</v>
      </c>
    </row>
    <row r="56">
      <c r="A56" s="138">
        <v>52.0</v>
      </c>
      <c r="B56" s="142"/>
      <c r="C56" s="142"/>
      <c r="D56" s="141">
        <v>0.0</v>
      </c>
      <c r="E56" s="141">
        <v>0.0</v>
      </c>
      <c r="F56" s="142"/>
      <c r="G56" s="142"/>
      <c r="H56" s="142"/>
      <c r="I56" s="142"/>
      <c r="J56" s="143">
        <f t="shared" si="1"/>
        <v>0</v>
      </c>
    </row>
    <row r="57">
      <c r="A57" s="138">
        <v>53.0</v>
      </c>
      <c r="B57" s="142"/>
      <c r="C57" s="142"/>
      <c r="D57" s="141">
        <v>0.0</v>
      </c>
      <c r="E57" s="141">
        <v>0.0</v>
      </c>
      <c r="F57" s="142"/>
      <c r="G57" s="142"/>
      <c r="H57" s="142"/>
      <c r="I57" s="142"/>
      <c r="J57" s="143">
        <f t="shared" si="1"/>
        <v>0</v>
      </c>
    </row>
    <row r="58">
      <c r="A58" s="138">
        <v>54.0</v>
      </c>
      <c r="B58" s="142"/>
      <c r="C58" s="142"/>
      <c r="D58" s="141">
        <v>0.0</v>
      </c>
      <c r="E58" s="141">
        <v>0.0</v>
      </c>
      <c r="F58" s="142"/>
      <c r="G58" s="142"/>
      <c r="H58" s="142"/>
      <c r="I58" s="142"/>
      <c r="J58" s="143">
        <f t="shared" si="1"/>
        <v>0</v>
      </c>
    </row>
    <row r="59">
      <c r="A59" s="138">
        <v>55.0</v>
      </c>
      <c r="B59" s="142"/>
      <c r="C59" s="142"/>
      <c r="D59" s="141">
        <v>0.0</v>
      </c>
      <c r="E59" s="141">
        <v>0.0</v>
      </c>
      <c r="F59" s="142"/>
      <c r="G59" s="142"/>
      <c r="H59" s="142"/>
      <c r="I59" s="142"/>
      <c r="J59" s="143">
        <f t="shared" si="1"/>
        <v>0</v>
      </c>
    </row>
    <row r="60">
      <c r="A60" s="138">
        <v>56.0</v>
      </c>
      <c r="B60" s="142"/>
      <c r="C60" s="142"/>
      <c r="D60" s="141">
        <v>0.0</v>
      </c>
      <c r="E60" s="141">
        <v>0.0</v>
      </c>
      <c r="F60" s="142"/>
      <c r="G60" s="142"/>
      <c r="H60" s="142"/>
      <c r="I60" s="142"/>
      <c r="J60" s="143">
        <f t="shared" si="1"/>
        <v>0</v>
      </c>
    </row>
    <row r="61">
      <c r="A61" s="138">
        <v>57.0</v>
      </c>
      <c r="B61" s="142"/>
      <c r="C61" s="142"/>
      <c r="D61" s="141">
        <v>0.0</v>
      </c>
      <c r="E61" s="141">
        <v>0.0</v>
      </c>
      <c r="F61" s="142"/>
      <c r="G61" s="142"/>
      <c r="H61" s="142"/>
      <c r="I61" s="142"/>
      <c r="J61" s="143">
        <f t="shared" si="1"/>
        <v>0</v>
      </c>
    </row>
    <row r="62">
      <c r="A62" s="138">
        <v>58.0</v>
      </c>
      <c r="B62" s="142"/>
      <c r="C62" s="142"/>
      <c r="D62" s="141">
        <v>0.0</v>
      </c>
      <c r="E62" s="141">
        <v>0.0</v>
      </c>
      <c r="F62" s="142"/>
      <c r="G62" s="142"/>
      <c r="H62" s="142"/>
      <c r="I62" s="142"/>
      <c r="J62" s="143">
        <f t="shared" si="1"/>
        <v>0</v>
      </c>
    </row>
    <row r="63">
      <c r="A63" s="138">
        <v>59.0</v>
      </c>
      <c r="B63" s="142"/>
      <c r="C63" s="142"/>
      <c r="D63" s="141">
        <v>0.0</v>
      </c>
      <c r="E63" s="141">
        <v>0.0</v>
      </c>
      <c r="F63" s="142"/>
      <c r="G63" s="142"/>
      <c r="H63" s="142"/>
      <c r="I63" s="142"/>
      <c r="J63" s="143">
        <f t="shared" si="1"/>
        <v>0</v>
      </c>
    </row>
    <row r="64">
      <c r="A64" s="138">
        <v>60.0</v>
      </c>
      <c r="B64" s="142"/>
      <c r="C64" s="142"/>
      <c r="D64" s="141">
        <v>0.0</v>
      </c>
      <c r="E64" s="141">
        <v>0.0</v>
      </c>
      <c r="F64" s="142"/>
      <c r="G64" s="142"/>
      <c r="H64" s="142"/>
      <c r="I64" s="142"/>
      <c r="J64" s="143">
        <f t="shared" si="1"/>
        <v>0</v>
      </c>
    </row>
    <row r="65">
      <c r="A65" s="138">
        <v>61.0</v>
      </c>
      <c r="B65" s="142"/>
      <c r="C65" s="142"/>
      <c r="D65" s="141">
        <v>0.0</v>
      </c>
      <c r="E65" s="141">
        <v>0.0</v>
      </c>
      <c r="F65" s="142"/>
      <c r="G65" s="142"/>
      <c r="H65" s="142"/>
      <c r="I65" s="142"/>
      <c r="J65" s="143">
        <f t="shared" si="1"/>
        <v>0</v>
      </c>
    </row>
    <row r="66">
      <c r="A66" s="138">
        <v>62.0</v>
      </c>
      <c r="B66" s="142"/>
      <c r="C66" s="142"/>
      <c r="D66" s="141">
        <v>0.0</v>
      </c>
      <c r="E66" s="141">
        <v>0.0</v>
      </c>
      <c r="F66" s="142"/>
      <c r="G66" s="142"/>
      <c r="H66" s="142"/>
      <c r="I66" s="142"/>
      <c r="J66" s="143">
        <f t="shared" si="1"/>
        <v>0</v>
      </c>
    </row>
    <row r="67">
      <c r="A67" s="138">
        <v>63.0</v>
      </c>
      <c r="B67" s="142"/>
      <c r="C67" s="142"/>
      <c r="D67" s="141">
        <v>0.0</v>
      </c>
      <c r="E67" s="141">
        <v>0.0</v>
      </c>
      <c r="F67" s="142"/>
      <c r="G67" s="142"/>
      <c r="H67" s="142"/>
      <c r="I67" s="142"/>
      <c r="J67" s="143">
        <f t="shared" si="1"/>
        <v>0</v>
      </c>
    </row>
    <row r="68">
      <c r="A68" s="138">
        <v>64.0</v>
      </c>
      <c r="B68" s="142"/>
      <c r="C68" s="142"/>
      <c r="D68" s="141">
        <v>0.0</v>
      </c>
      <c r="E68" s="141">
        <v>0.0</v>
      </c>
      <c r="F68" s="142"/>
      <c r="G68" s="142"/>
      <c r="H68" s="142"/>
      <c r="I68" s="142"/>
      <c r="J68" s="143">
        <f t="shared" si="1"/>
        <v>0</v>
      </c>
    </row>
    <row r="69">
      <c r="A69" s="138">
        <v>65.0</v>
      </c>
      <c r="B69" s="142"/>
      <c r="C69" s="142"/>
      <c r="D69" s="141">
        <v>0.0</v>
      </c>
      <c r="E69" s="141">
        <v>0.0</v>
      </c>
      <c r="F69" s="142"/>
      <c r="G69" s="142"/>
      <c r="H69" s="142"/>
      <c r="I69" s="142"/>
      <c r="J69" s="143">
        <f t="shared" si="1"/>
        <v>0</v>
      </c>
    </row>
    <row r="70">
      <c r="A70" s="138">
        <v>66.0</v>
      </c>
      <c r="B70" s="142"/>
      <c r="C70" s="142"/>
      <c r="D70" s="141">
        <v>0.0</v>
      </c>
      <c r="E70" s="141">
        <v>0.0</v>
      </c>
      <c r="F70" s="142"/>
      <c r="G70" s="142"/>
      <c r="H70" s="142"/>
      <c r="I70" s="142"/>
      <c r="J70" s="143">
        <f t="shared" si="1"/>
        <v>0</v>
      </c>
    </row>
    <row r="71">
      <c r="A71" s="138">
        <v>67.0</v>
      </c>
      <c r="B71" s="142"/>
      <c r="C71" s="142"/>
      <c r="D71" s="141">
        <v>0.0</v>
      </c>
      <c r="E71" s="141">
        <v>0.0</v>
      </c>
      <c r="F71" s="142"/>
      <c r="G71" s="142"/>
      <c r="H71" s="142"/>
      <c r="I71" s="142"/>
      <c r="J71" s="143">
        <f t="shared" si="1"/>
        <v>0</v>
      </c>
    </row>
    <row r="72">
      <c r="A72" s="138">
        <v>68.0</v>
      </c>
      <c r="B72" s="142"/>
      <c r="C72" s="142"/>
      <c r="D72" s="141">
        <v>0.0</v>
      </c>
      <c r="E72" s="141">
        <v>0.0</v>
      </c>
      <c r="F72" s="142"/>
      <c r="G72" s="142"/>
      <c r="H72" s="142"/>
      <c r="I72" s="142"/>
      <c r="J72" s="143">
        <f t="shared" si="1"/>
        <v>0</v>
      </c>
    </row>
    <row r="73">
      <c r="A73" s="138">
        <v>69.0</v>
      </c>
      <c r="B73" s="142"/>
      <c r="C73" s="142"/>
      <c r="D73" s="141">
        <v>0.0</v>
      </c>
      <c r="E73" s="141">
        <v>0.0</v>
      </c>
      <c r="F73" s="142"/>
      <c r="G73" s="142"/>
      <c r="H73" s="142"/>
      <c r="I73" s="142"/>
      <c r="J73" s="143">
        <f t="shared" si="1"/>
        <v>0</v>
      </c>
    </row>
    <row r="74">
      <c r="A74" s="138">
        <v>70.0</v>
      </c>
      <c r="B74" s="142"/>
      <c r="C74" s="142"/>
      <c r="D74" s="141">
        <v>0.0</v>
      </c>
      <c r="E74" s="141">
        <v>0.0</v>
      </c>
      <c r="F74" s="142"/>
      <c r="G74" s="142"/>
      <c r="H74" s="142"/>
      <c r="I74" s="142"/>
      <c r="J74" s="143">
        <f t="shared" si="1"/>
        <v>0</v>
      </c>
    </row>
    <row r="75">
      <c r="A75" s="138">
        <v>71.0</v>
      </c>
      <c r="B75" s="142"/>
      <c r="C75" s="142"/>
      <c r="D75" s="141">
        <v>0.0</v>
      </c>
      <c r="E75" s="141">
        <v>0.0</v>
      </c>
      <c r="F75" s="142"/>
      <c r="G75" s="142"/>
      <c r="H75" s="142"/>
      <c r="I75" s="142"/>
      <c r="J75" s="143">
        <f t="shared" si="1"/>
        <v>0</v>
      </c>
    </row>
    <row r="76">
      <c r="A76" s="138">
        <v>72.0</v>
      </c>
      <c r="B76" s="142"/>
      <c r="C76" s="142"/>
      <c r="D76" s="141">
        <v>0.0</v>
      </c>
      <c r="E76" s="141">
        <v>0.0</v>
      </c>
      <c r="F76" s="142"/>
      <c r="G76" s="142"/>
      <c r="H76" s="142"/>
      <c r="I76" s="142"/>
      <c r="J76" s="143">
        <f t="shared" si="1"/>
        <v>0</v>
      </c>
    </row>
    <row r="77">
      <c r="A77" s="138">
        <v>73.0</v>
      </c>
      <c r="B77" s="142"/>
      <c r="C77" s="142"/>
      <c r="D77" s="141">
        <v>0.0</v>
      </c>
      <c r="E77" s="141">
        <v>0.0</v>
      </c>
      <c r="F77" s="142"/>
      <c r="G77" s="142"/>
      <c r="H77" s="142"/>
      <c r="I77" s="142"/>
      <c r="J77" s="143">
        <f t="shared" si="1"/>
        <v>0</v>
      </c>
    </row>
    <row r="78">
      <c r="A78" s="138">
        <v>74.0</v>
      </c>
      <c r="B78" s="142"/>
      <c r="C78" s="142"/>
      <c r="D78" s="141">
        <v>0.0</v>
      </c>
      <c r="E78" s="141">
        <v>0.0</v>
      </c>
      <c r="F78" s="142"/>
      <c r="G78" s="142"/>
      <c r="H78" s="142"/>
      <c r="I78" s="142"/>
      <c r="J78" s="143">
        <f t="shared" si="1"/>
        <v>0</v>
      </c>
    </row>
    <row r="79">
      <c r="A79" s="138">
        <v>75.0</v>
      </c>
      <c r="B79" s="142"/>
      <c r="C79" s="142"/>
      <c r="D79" s="141">
        <v>0.0</v>
      </c>
      <c r="E79" s="141">
        <v>0.0</v>
      </c>
      <c r="F79" s="142"/>
      <c r="G79" s="142"/>
      <c r="H79" s="142"/>
      <c r="I79" s="142"/>
      <c r="J79" s="143">
        <f t="shared" si="1"/>
        <v>0</v>
      </c>
    </row>
    <row r="80">
      <c r="A80" s="138">
        <v>76.0</v>
      </c>
      <c r="B80" s="142"/>
      <c r="C80" s="142"/>
      <c r="D80" s="141">
        <v>0.0</v>
      </c>
      <c r="E80" s="141">
        <v>0.0</v>
      </c>
      <c r="F80" s="142"/>
      <c r="G80" s="142"/>
      <c r="H80" s="142"/>
      <c r="I80" s="142"/>
      <c r="J80" s="143">
        <f t="shared" si="1"/>
        <v>0</v>
      </c>
    </row>
    <row r="81">
      <c r="A81" s="138">
        <v>77.0</v>
      </c>
      <c r="B81" s="142"/>
      <c r="C81" s="142"/>
      <c r="D81" s="141">
        <v>0.0</v>
      </c>
      <c r="E81" s="141">
        <v>0.0</v>
      </c>
      <c r="F81" s="142"/>
      <c r="G81" s="142"/>
      <c r="H81" s="142"/>
      <c r="I81" s="142"/>
      <c r="J81" s="143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G16">
    <cfRule type="notContainsBlanks" dxfId="2" priority="1">
      <formula>LEN(TRIM(G16))&gt;0</formula>
    </cfRule>
  </conditionalFormatting>
  <conditionalFormatting sqref="F5:F138">
    <cfRule type="containsText" dxfId="7" priority="2" operator="containsText" text="oui">
      <formula>NOT(ISERROR(SEARCH(("oui"),(F5))))</formula>
    </cfRule>
  </conditionalFormatting>
  <conditionalFormatting sqref="F5:F138">
    <cfRule type="containsText" dxfId="6" priority="3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5"/>
    <col customWidth="1" min="5" max="5" width="17.0"/>
    <col customWidth="1" min="10" max="10" width="14.0"/>
    <col customWidth="1" min="12" max="12" width="34.63"/>
    <col customWidth="1" min="13" max="13" width="23.75"/>
    <col customWidth="1" min="14" max="14" width="34.25"/>
  </cols>
  <sheetData>
    <row r="1">
      <c r="A1" s="128" t="s">
        <v>139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32" t="s">
        <v>120</v>
      </c>
      <c r="B3" s="133" t="s">
        <v>121</v>
      </c>
      <c r="C3" s="133" t="s">
        <v>122</v>
      </c>
      <c r="D3" s="134" t="s">
        <v>123</v>
      </c>
      <c r="E3" s="134" t="s">
        <v>124</v>
      </c>
      <c r="F3" s="135" t="s">
        <v>125</v>
      </c>
      <c r="G3" s="136" t="s">
        <v>126</v>
      </c>
      <c r="H3" s="136" t="s">
        <v>127</v>
      </c>
      <c r="I3" s="133" t="s">
        <v>128</v>
      </c>
      <c r="J3" s="137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38">
        <v>1.0</v>
      </c>
      <c r="B5" s="151">
        <v>46120.0</v>
      </c>
      <c r="C5" s="140" t="s">
        <v>35</v>
      </c>
      <c r="D5" s="141">
        <v>0.34375</v>
      </c>
      <c r="E5" s="141">
        <v>0.38055555555555554</v>
      </c>
      <c r="F5" s="140" t="s">
        <v>138</v>
      </c>
      <c r="G5" s="142"/>
      <c r="H5" s="142"/>
      <c r="I5" s="142"/>
      <c r="J5" s="143">
        <f t="shared" ref="J5:J81" si="1">E5-D5</f>
        <v>0.03680555556</v>
      </c>
    </row>
    <row r="6">
      <c r="A6" s="138">
        <v>2.0</v>
      </c>
      <c r="B6" s="152"/>
      <c r="C6" s="140" t="s">
        <v>35</v>
      </c>
      <c r="D6" s="141">
        <v>0.3840277777777778</v>
      </c>
      <c r="E6" s="141">
        <v>0.4041666666666667</v>
      </c>
      <c r="F6" s="140" t="s">
        <v>138</v>
      </c>
      <c r="G6" s="142"/>
      <c r="H6" s="142"/>
      <c r="I6" s="142"/>
      <c r="J6" s="143">
        <f t="shared" si="1"/>
        <v>0.02013888889</v>
      </c>
    </row>
    <row r="7">
      <c r="A7" s="138">
        <v>3.0</v>
      </c>
      <c r="B7" s="152"/>
      <c r="C7" s="140" t="s">
        <v>35</v>
      </c>
      <c r="D7" s="141">
        <v>0.42916666666666664</v>
      </c>
      <c r="E7" s="141">
        <v>0.4527777777777778</v>
      </c>
      <c r="F7" s="140" t="s">
        <v>138</v>
      </c>
      <c r="G7" s="142"/>
      <c r="H7" s="142"/>
      <c r="I7" s="142"/>
      <c r="J7" s="143">
        <f t="shared" si="1"/>
        <v>0.02361111111</v>
      </c>
    </row>
    <row r="8">
      <c r="A8" s="138">
        <v>4.0</v>
      </c>
      <c r="B8" s="152"/>
      <c r="C8" s="140" t="s">
        <v>35</v>
      </c>
      <c r="D8" s="141">
        <v>0.4722222222222222</v>
      </c>
      <c r="E8" s="141">
        <v>0.4861111111111111</v>
      </c>
      <c r="F8" s="140" t="s">
        <v>130</v>
      </c>
      <c r="G8" s="142"/>
      <c r="H8" s="142"/>
      <c r="I8" s="142"/>
      <c r="J8" s="143">
        <f t="shared" si="1"/>
        <v>0.01388888889</v>
      </c>
    </row>
    <row r="9">
      <c r="A9" s="138">
        <v>5.0</v>
      </c>
      <c r="B9" s="35"/>
      <c r="C9" s="140" t="s">
        <v>35</v>
      </c>
      <c r="D9" s="141">
        <v>0.4930555555555556</v>
      </c>
      <c r="E9" s="141">
        <v>0.5041666666666667</v>
      </c>
      <c r="F9" s="140" t="s">
        <v>130</v>
      </c>
      <c r="G9" s="142"/>
      <c r="H9" s="142"/>
      <c r="I9" s="142"/>
      <c r="J9" s="143">
        <f t="shared" si="1"/>
        <v>0.01111111111</v>
      </c>
    </row>
    <row r="10">
      <c r="A10" s="138">
        <v>6.0</v>
      </c>
      <c r="B10" s="151">
        <v>46121.0</v>
      </c>
      <c r="C10" s="140" t="s">
        <v>35</v>
      </c>
      <c r="D10" s="141">
        <v>0.3486111111111111</v>
      </c>
      <c r="E10" s="141">
        <v>0.3611111111111111</v>
      </c>
      <c r="F10" s="140" t="s">
        <v>138</v>
      </c>
      <c r="G10" s="142"/>
      <c r="H10" s="142"/>
      <c r="I10" s="142"/>
      <c r="J10" s="143">
        <f t="shared" si="1"/>
        <v>0.0125</v>
      </c>
    </row>
    <row r="11">
      <c r="A11" s="138">
        <v>7.0</v>
      </c>
      <c r="B11" s="152"/>
      <c r="C11" s="140" t="s">
        <v>35</v>
      </c>
      <c r="D11" s="141">
        <v>0.36527777777777776</v>
      </c>
      <c r="E11" s="141">
        <v>0.3770833333333333</v>
      </c>
      <c r="F11" s="140" t="s">
        <v>130</v>
      </c>
      <c r="G11" s="142"/>
      <c r="H11" s="142"/>
      <c r="I11" s="142"/>
      <c r="J11" s="143">
        <f t="shared" si="1"/>
        <v>0.01180555556</v>
      </c>
    </row>
    <row r="12">
      <c r="A12" s="138">
        <v>8.0</v>
      </c>
      <c r="B12" s="152"/>
      <c r="C12" s="140" t="s">
        <v>35</v>
      </c>
      <c r="D12" s="141">
        <v>0.37777777777777777</v>
      </c>
      <c r="E12" s="141">
        <v>0.3875</v>
      </c>
      <c r="F12" s="140" t="s">
        <v>130</v>
      </c>
      <c r="G12" s="142"/>
      <c r="H12" s="142"/>
      <c r="I12" s="142"/>
      <c r="J12" s="143">
        <f t="shared" si="1"/>
        <v>0.009722222222</v>
      </c>
    </row>
    <row r="13">
      <c r="A13" s="138">
        <v>9.0</v>
      </c>
      <c r="B13" s="152"/>
      <c r="C13" s="140" t="s">
        <v>35</v>
      </c>
      <c r="D13" s="141">
        <v>0.3902777777777778</v>
      </c>
      <c r="E13" s="141">
        <v>0.40069444444444446</v>
      </c>
      <c r="F13" s="140" t="s">
        <v>130</v>
      </c>
      <c r="G13" s="142"/>
      <c r="H13" s="142"/>
      <c r="I13" s="142"/>
      <c r="J13" s="143">
        <f t="shared" si="1"/>
        <v>0.01041666667</v>
      </c>
    </row>
    <row r="14">
      <c r="A14" s="138">
        <v>10.0</v>
      </c>
      <c r="B14" s="152"/>
      <c r="C14" s="140" t="s">
        <v>35</v>
      </c>
      <c r="D14" s="141">
        <v>0.4013888888888889</v>
      </c>
      <c r="E14" s="141">
        <v>0.41180555555555554</v>
      </c>
      <c r="F14" s="140" t="s">
        <v>130</v>
      </c>
      <c r="G14" s="142"/>
      <c r="H14" s="142"/>
      <c r="I14" s="142"/>
      <c r="J14" s="143">
        <f t="shared" si="1"/>
        <v>0.01041666667</v>
      </c>
    </row>
    <row r="15">
      <c r="A15" s="138">
        <v>11.0</v>
      </c>
      <c r="B15" s="152"/>
      <c r="C15" s="140" t="s">
        <v>35</v>
      </c>
      <c r="D15" s="141">
        <v>0.4131944444444444</v>
      </c>
      <c r="E15" s="141">
        <v>0.4236111111111111</v>
      </c>
      <c r="F15" s="140" t="s">
        <v>130</v>
      </c>
      <c r="G15" s="142"/>
      <c r="H15" s="142"/>
      <c r="I15" s="142"/>
      <c r="J15" s="143">
        <f t="shared" si="1"/>
        <v>0.01041666667</v>
      </c>
    </row>
    <row r="16">
      <c r="A16" s="138">
        <v>12.0</v>
      </c>
      <c r="B16" s="152"/>
      <c r="C16" s="140" t="s">
        <v>35</v>
      </c>
      <c r="D16" s="141">
        <v>0.4361111111111111</v>
      </c>
      <c r="E16" s="141">
        <v>0.4444444444444444</v>
      </c>
      <c r="F16" s="140" t="s">
        <v>130</v>
      </c>
      <c r="G16" s="142"/>
      <c r="H16" s="142"/>
      <c r="I16" s="142"/>
      <c r="J16" s="143">
        <f t="shared" si="1"/>
        <v>0.008333333333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38">
        <v>13.0</v>
      </c>
      <c r="B17" s="152"/>
      <c r="C17" s="140" t="s">
        <v>35</v>
      </c>
      <c r="D17" s="141">
        <v>0.4465277777777778</v>
      </c>
      <c r="E17" s="141">
        <v>0.45625</v>
      </c>
      <c r="F17" s="149" t="s">
        <v>130</v>
      </c>
      <c r="G17" s="142"/>
      <c r="H17" s="142"/>
      <c r="I17" s="142"/>
      <c r="J17" s="143">
        <f t="shared" si="1"/>
        <v>0.009722222222</v>
      </c>
      <c r="L17" s="146">
        <f>COUNTA(F5:F92)</f>
        <v>23</v>
      </c>
      <c r="M17" s="147">
        <f>COUNTIF(F5:F93,"non")</f>
        <v>4</v>
      </c>
      <c r="N17" s="147">
        <f>COUNTIF(F5:F92,"oui")</f>
        <v>19</v>
      </c>
      <c r="O17" s="146">
        <f>(L17-M17)/L17</f>
        <v>0.8260869565</v>
      </c>
      <c r="P17" s="148">
        <f>AVERAGEIF(J$5:J$200,"&lt;&gt;0")</f>
        <v>0.01237922705</v>
      </c>
    </row>
    <row r="18">
      <c r="A18" s="138">
        <v>14.0</v>
      </c>
      <c r="B18" s="152"/>
      <c r="C18" s="140" t="s">
        <v>35</v>
      </c>
      <c r="D18" s="141">
        <v>0.45625</v>
      </c>
      <c r="E18" s="141">
        <v>0.4652777777777778</v>
      </c>
      <c r="F18" s="149" t="s">
        <v>130</v>
      </c>
      <c r="G18" s="142"/>
      <c r="H18" s="142"/>
      <c r="I18" s="142"/>
      <c r="J18" s="143">
        <f t="shared" si="1"/>
        <v>0.009027777778</v>
      </c>
    </row>
    <row r="19">
      <c r="A19" s="138">
        <v>15.0</v>
      </c>
      <c r="B19" s="152"/>
      <c r="C19" s="140" t="s">
        <v>35</v>
      </c>
      <c r="D19" s="141">
        <v>0.46597222222222223</v>
      </c>
      <c r="E19" s="141">
        <v>0.47708333333333336</v>
      </c>
      <c r="F19" s="149" t="s">
        <v>130</v>
      </c>
      <c r="G19" s="142"/>
      <c r="H19" s="142"/>
      <c r="I19" s="142"/>
      <c r="J19" s="143">
        <f t="shared" si="1"/>
        <v>0.01111111111</v>
      </c>
    </row>
    <row r="20">
      <c r="A20" s="138">
        <v>16.0</v>
      </c>
      <c r="B20" s="152"/>
      <c r="C20" s="140" t="s">
        <v>35</v>
      </c>
      <c r="D20" s="141">
        <v>0.4791666666666667</v>
      </c>
      <c r="E20" s="141">
        <v>0.48819444444444443</v>
      </c>
      <c r="F20" s="149" t="s">
        <v>130</v>
      </c>
      <c r="G20" s="142"/>
      <c r="H20" s="142"/>
      <c r="I20" s="142"/>
      <c r="J20" s="143">
        <f t="shared" si="1"/>
        <v>0.009027777778</v>
      </c>
    </row>
    <row r="21">
      <c r="A21" s="138">
        <v>17.0</v>
      </c>
      <c r="B21" s="35"/>
      <c r="C21" s="140" t="s">
        <v>35</v>
      </c>
      <c r="D21" s="141">
        <v>0.4888888888888889</v>
      </c>
      <c r="E21" s="141">
        <v>0.5</v>
      </c>
      <c r="F21" s="149" t="s">
        <v>130</v>
      </c>
      <c r="G21" s="142"/>
      <c r="H21" s="142"/>
      <c r="I21" s="142"/>
      <c r="J21" s="143">
        <f t="shared" si="1"/>
        <v>0.01111111111</v>
      </c>
    </row>
    <row r="22">
      <c r="A22" s="138">
        <v>18.0</v>
      </c>
      <c r="B22" s="151">
        <v>46122.0</v>
      </c>
      <c r="C22" s="140" t="s">
        <v>35</v>
      </c>
      <c r="D22" s="141">
        <v>0.3416666666666667</v>
      </c>
      <c r="E22" s="141">
        <v>0.3527777777777778</v>
      </c>
      <c r="F22" s="149" t="s">
        <v>130</v>
      </c>
      <c r="G22" s="142"/>
      <c r="H22" s="142"/>
      <c r="I22" s="142"/>
      <c r="J22" s="143">
        <f t="shared" si="1"/>
        <v>0.01111111111</v>
      </c>
    </row>
    <row r="23">
      <c r="A23" s="138">
        <v>19.0</v>
      </c>
      <c r="B23" s="152"/>
      <c r="C23" s="140" t="s">
        <v>35</v>
      </c>
      <c r="D23" s="141">
        <v>0.3541666666666667</v>
      </c>
      <c r="E23" s="141">
        <v>0.3625</v>
      </c>
      <c r="F23" s="149" t="s">
        <v>130</v>
      </c>
      <c r="G23" s="142"/>
      <c r="H23" s="142"/>
      <c r="I23" s="142"/>
      <c r="J23" s="143">
        <f t="shared" si="1"/>
        <v>0.008333333333</v>
      </c>
    </row>
    <row r="24">
      <c r="A24" s="138">
        <v>20.0</v>
      </c>
      <c r="B24" s="152"/>
      <c r="C24" s="140" t="s">
        <v>35</v>
      </c>
      <c r="D24" s="141">
        <v>0.3638888888888889</v>
      </c>
      <c r="E24" s="141">
        <v>0.3729166666666667</v>
      </c>
      <c r="F24" s="149" t="s">
        <v>130</v>
      </c>
      <c r="G24" s="142"/>
      <c r="H24" s="142"/>
      <c r="I24" s="142"/>
      <c r="J24" s="143">
        <f t="shared" si="1"/>
        <v>0.009027777778</v>
      </c>
    </row>
    <row r="25">
      <c r="A25" s="138">
        <v>21.0</v>
      </c>
      <c r="B25" s="152"/>
      <c r="C25" s="140" t="s">
        <v>35</v>
      </c>
      <c r="D25" s="141">
        <v>0.3736111111111111</v>
      </c>
      <c r="E25" s="141">
        <v>0.38333333333333336</v>
      </c>
      <c r="F25" s="149" t="s">
        <v>130</v>
      </c>
      <c r="G25" s="142"/>
      <c r="H25" s="142"/>
      <c r="I25" s="142"/>
      <c r="J25" s="143">
        <f t="shared" si="1"/>
        <v>0.009722222222</v>
      </c>
    </row>
    <row r="26">
      <c r="A26" s="138">
        <v>22.0</v>
      </c>
      <c r="B26" s="152"/>
      <c r="C26" s="140" t="s">
        <v>35</v>
      </c>
      <c r="D26" s="141">
        <v>0.38472222222222224</v>
      </c>
      <c r="E26" s="141">
        <v>0.39305555555555555</v>
      </c>
      <c r="F26" s="149" t="s">
        <v>130</v>
      </c>
      <c r="G26" s="142"/>
      <c r="H26" s="142"/>
      <c r="I26" s="142"/>
      <c r="J26" s="143">
        <f t="shared" si="1"/>
        <v>0.008333333333</v>
      </c>
    </row>
    <row r="27">
      <c r="A27" s="138">
        <v>23.0</v>
      </c>
      <c r="B27" s="35"/>
      <c r="C27" s="140" t="s">
        <v>35</v>
      </c>
      <c r="D27" s="141">
        <v>0.3972222222222222</v>
      </c>
      <c r="E27" s="141">
        <v>0.40625</v>
      </c>
      <c r="F27" s="149" t="s">
        <v>130</v>
      </c>
      <c r="G27" s="142"/>
      <c r="H27" s="142"/>
      <c r="I27" s="142"/>
      <c r="J27" s="143">
        <f t="shared" si="1"/>
        <v>0.009027777778</v>
      </c>
    </row>
    <row r="28">
      <c r="A28" s="138">
        <v>24.0</v>
      </c>
      <c r="B28" s="142"/>
      <c r="C28" s="140" t="s">
        <v>35</v>
      </c>
      <c r="D28" s="141">
        <v>0.0</v>
      </c>
      <c r="E28" s="141">
        <v>0.0</v>
      </c>
      <c r="F28" s="140"/>
      <c r="G28" s="142"/>
      <c r="H28" s="142"/>
      <c r="I28" s="142"/>
      <c r="J28" s="143">
        <f t="shared" si="1"/>
        <v>0</v>
      </c>
    </row>
    <row r="29">
      <c r="A29" s="138">
        <v>25.0</v>
      </c>
      <c r="B29" s="142"/>
      <c r="C29" s="140" t="s">
        <v>35</v>
      </c>
      <c r="D29" s="141">
        <v>0.0</v>
      </c>
      <c r="E29" s="141">
        <v>0.0</v>
      </c>
      <c r="F29" s="140"/>
      <c r="G29" s="142"/>
      <c r="H29" s="142"/>
      <c r="I29" s="142"/>
      <c r="J29" s="143">
        <f t="shared" si="1"/>
        <v>0</v>
      </c>
    </row>
    <row r="30">
      <c r="A30" s="138">
        <v>26.0</v>
      </c>
      <c r="B30" s="142"/>
      <c r="C30" s="140" t="s">
        <v>35</v>
      </c>
      <c r="D30" s="141">
        <v>0.0</v>
      </c>
      <c r="E30" s="141">
        <v>0.0</v>
      </c>
      <c r="F30" s="142"/>
      <c r="G30" s="142"/>
      <c r="H30" s="142"/>
      <c r="I30" s="142"/>
      <c r="J30" s="143">
        <f t="shared" si="1"/>
        <v>0</v>
      </c>
    </row>
    <row r="31">
      <c r="A31" s="138">
        <v>27.0</v>
      </c>
      <c r="B31" s="142"/>
      <c r="C31" s="140" t="s">
        <v>35</v>
      </c>
      <c r="D31" s="141">
        <v>0.0</v>
      </c>
      <c r="E31" s="141">
        <v>0.0</v>
      </c>
      <c r="F31" s="142"/>
      <c r="G31" s="142"/>
      <c r="H31" s="142"/>
      <c r="I31" s="142"/>
      <c r="J31" s="143">
        <f t="shared" si="1"/>
        <v>0</v>
      </c>
    </row>
    <row r="32">
      <c r="A32" s="138">
        <v>28.0</v>
      </c>
      <c r="B32" s="142"/>
      <c r="C32" s="140" t="s">
        <v>35</v>
      </c>
      <c r="D32" s="141">
        <v>0.0</v>
      </c>
      <c r="E32" s="141">
        <v>0.0</v>
      </c>
      <c r="F32" s="142"/>
      <c r="G32" s="142"/>
      <c r="H32" s="142"/>
      <c r="I32" s="142"/>
      <c r="J32" s="143">
        <f t="shared" si="1"/>
        <v>0</v>
      </c>
    </row>
    <row r="33">
      <c r="A33" s="138">
        <v>29.0</v>
      </c>
      <c r="B33" s="142"/>
      <c r="C33" s="140" t="s">
        <v>35</v>
      </c>
      <c r="D33" s="141">
        <v>0.0</v>
      </c>
      <c r="E33" s="141">
        <v>0.0</v>
      </c>
      <c r="F33" s="142"/>
      <c r="G33" s="142"/>
      <c r="H33" s="142"/>
      <c r="I33" s="142"/>
      <c r="J33" s="143">
        <f t="shared" si="1"/>
        <v>0</v>
      </c>
    </row>
    <row r="34">
      <c r="A34" s="138">
        <v>30.0</v>
      </c>
      <c r="B34" s="142"/>
      <c r="C34" s="140" t="s">
        <v>35</v>
      </c>
      <c r="D34" s="141">
        <v>0.0</v>
      </c>
      <c r="E34" s="141">
        <v>0.0</v>
      </c>
      <c r="F34" s="142"/>
      <c r="G34" s="142"/>
      <c r="H34" s="142"/>
      <c r="I34" s="142"/>
      <c r="J34" s="143">
        <f t="shared" si="1"/>
        <v>0</v>
      </c>
    </row>
    <row r="35">
      <c r="A35" s="138">
        <v>31.0</v>
      </c>
      <c r="B35" s="142"/>
      <c r="C35" s="140" t="s">
        <v>35</v>
      </c>
      <c r="D35" s="141">
        <v>0.0</v>
      </c>
      <c r="E35" s="141">
        <v>0.0</v>
      </c>
      <c r="F35" s="142"/>
      <c r="G35" s="142"/>
      <c r="H35" s="142"/>
      <c r="I35" s="142"/>
      <c r="J35" s="143">
        <f t="shared" si="1"/>
        <v>0</v>
      </c>
    </row>
    <row r="36">
      <c r="A36" s="138">
        <v>32.0</v>
      </c>
      <c r="B36" s="142"/>
      <c r="C36" s="140" t="s">
        <v>35</v>
      </c>
      <c r="D36" s="141">
        <v>0.0</v>
      </c>
      <c r="E36" s="141">
        <v>0.0</v>
      </c>
      <c r="F36" s="142"/>
      <c r="G36" s="142"/>
      <c r="H36" s="142"/>
      <c r="I36" s="142"/>
      <c r="J36" s="143">
        <f t="shared" si="1"/>
        <v>0</v>
      </c>
    </row>
    <row r="37">
      <c r="A37" s="138">
        <v>33.0</v>
      </c>
      <c r="B37" s="142"/>
      <c r="C37" s="140" t="s">
        <v>35</v>
      </c>
      <c r="D37" s="141">
        <v>0.0</v>
      </c>
      <c r="E37" s="141">
        <v>0.0</v>
      </c>
      <c r="F37" s="142"/>
      <c r="G37" s="142"/>
      <c r="H37" s="142"/>
      <c r="I37" s="142"/>
      <c r="J37" s="143">
        <f t="shared" si="1"/>
        <v>0</v>
      </c>
    </row>
    <row r="38">
      <c r="A38" s="138">
        <v>34.0</v>
      </c>
      <c r="B38" s="142"/>
      <c r="C38" s="140" t="s">
        <v>35</v>
      </c>
      <c r="D38" s="141">
        <v>0.0</v>
      </c>
      <c r="E38" s="141">
        <v>0.0</v>
      </c>
      <c r="F38" s="142"/>
      <c r="G38" s="142"/>
      <c r="H38" s="142"/>
      <c r="I38" s="142"/>
      <c r="J38" s="143">
        <f t="shared" si="1"/>
        <v>0</v>
      </c>
    </row>
    <row r="39">
      <c r="A39" s="138">
        <v>35.0</v>
      </c>
      <c r="B39" s="142"/>
      <c r="C39" s="140" t="s">
        <v>35</v>
      </c>
      <c r="D39" s="141">
        <v>0.0</v>
      </c>
      <c r="E39" s="141">
        <v>0.0</v>
      </c>
      <c r="F39" s="142"/>
      <c r="G39" s="142"/>
      <c r="H39" s="142"/>
      <c r="I39" s="142"/>
      <c r="J39" s="143">
        <f t="shared" si="1"/>
        <v>0</v>
      </c>
    </row>
    <row r="40">
      <c r="A40" s="138">
        <v>36.0</v>
      </c>
      <c r="B40" s="142"/>
      <c r="C40" s="140" t="s">
        <v>35</v>
      </c>
      <c r="D40" s="141">
        <v>0.0</v>
      </c>
      <c r="E40" s="141">
        <v>0.0</v>
      </c>
      <c r="F40" s="142"/>
      <c r="G40" s="142"/>
      <c r="H40" s="142"/>
      <c r="I40" s="142"/>
      <c r="J40" s="143">
        <f t="shared" si="1"/>
        <v>0</v>
      </c>
    </row>
    <row r="41">
      <c r="A41" s="138">
        <v>37.0</v>
      </c>
      <c r="B41" s="142"/>
      <c r="C41" s="140" t="s">
        <v>35</v>
      </c>
      <c r="D41" s="141">
        <v>0.0</v>
      </c>
      <c r="E41" s="141">
        <v>0.0</v>
      </c>
      <c r="F41" s="142"/>
      <c r="G41" s="142"/>
      <c r="H41" s="142"/>
      <c r="I41" s="142"/>
      <c r="J41" s="143">
        <f t="shared" si="1"/>
        <v>0</v>
      </c>
    </row>
    <row r="42">
      <c r="A42" s="138">
        <v>38.0</v>
      </c>
      <c r="B42" s="142"/>
      <c r="C42" s="140" t="s">
        <v>35</v>
      </c>
      <c r="D42" s="141">
        <v>0.0</v>
      </c>
      <c r="E42" s="141">
        <v>0.0</v>
      </c>
      <c r="F42" s="142"/>
      <c r="G42" s="142"/>
      <c r="H42" s="142"/>
      <c r="I42" s="142"/>
      <c r="J42" s="143">
        <f t="shared" si="1"/>
        <v>0</v>
      </c>
    </row>
    <row r="43">
      <c r="A43" s="138">
        <v>39.0</v>
      </c>
      <c r="B43" s="142"/>
      <c r="C43" s="140" t="s">
        <v>35</v>
      </c>
      <c r="D43" s="141">
        <v>0.0</v>
      </c>
      <c r="E43" s="141">
        <v>0.0</v>
      </c>
      <c r="F43" s="142"/>
      <c r="G43" s="142"/>
      <c r="H43" s="142"/>
      <c r="I43" s="142"/>
      <c r="J43" s="143">
        <f t="shared" si="1"/>
        <v>0</v>
      </c>
    </row>
    <row r="44">
      <c r="A44" s="138">
        <v>40.0</v>
      </c>
      <c r="B44" s="142"/>
      <c r="C44" s="140" t="s">
        <v>35</v>
      </c>
      <c r="D44" s="141">
        <v>0.0</v>
      </c>
      <c r="E44" s="141">
        <v>0.0</v>
      </c>
      <c r="F44" s="142"/>
      <c r="G44" s="142"/>
      <c r="H44" s="142"/>
      <c r="I44" s="142"/>
      <c r="J44" s="143">
        <f t="shared" si="1"/>
        <v>0</v>
      </c>
    </row>
    <row r="45">
      <c r="A45" s="138">
        <v>41.0</v>
      </c>
      <c r="B45" s="142"/>
      <c r="C45" s="140" t="s">
        <v>35</v>
      </c>
      <c r="D45" s="141">
        <v>0.0</v>
      </c>
      <c r="E45" s="141">
        <v>0.0</v>
      </c>
      <c r="F45" s="142"/>
      <c r="G45" s="142"/>
      <c r="H45" s="142"/>
      <c r="I45" s="142"/>
      <c r="J45" s="143">
        <f t="shared" si="1"/>
        <v>0</v>
      </c>
    </row>
    <row r="46">
      <c r="A46" s="138">
        <v>42.0</v>
      </c>
      <c r="B46" s="142"/>
      <c r="C46" s="140" t="s">
        <v>35</v>
      </c>
      <c r="D46" s="141">
        <v>0.0</v>
      </c>
      <c r="E46" s="141">
        <v>0.0</v>
      </c>
      <c r="F46" s="142"/>
      <c r="G46" s="142"/>
      <c r="H46" s="142"/>
      <c r="I46" s="142"/>
      <c r="J46" s="143">
        <f t="shared" si="1"/>
        <v>0</v>
      </c>
    </row>
    <row r="47">
      <c r="A47" s="138">
        <v>43.0</v>
      </c>
      <c r="B47" s="142"/>
      <c r="C47" s="140" t="s">
        <v>35</v>
      </c>
      <c r="D47" s="141">
        <v>0.0</v>
      </c>
      <c r="E47" s="141">
        <v>0.0</v>
      </c>
      <c r="F47" s="142"/>
      <c r="G47" s="142"/>
      <c r="H47" s="142"/>
      <c r="I47" s="142"/>
      <c r="J47" s="143">
        <f t="shared" si="1"/>
        <v>0</v>
      </c>
    </row>
    <row r="48">
      <c r="A48" s="138">
        <v>44.0</v>
      </c>
      <c r="B48" s="142"/>
      <c r="C48" s="140" t="s">
        <v>35</v>
      </c>
      <c r="D48" s="141">
        <v>0.0</v>
      </c>
      <c r="E48" s="141">
        <v>0.0</v>
      </c>
      <c r="F48" s="142"/>
      <c r="G48" s="142"/>
      <c r="H48" s="142"/>
      <c r="I48" s="142"/>
      <c r="J48" s="143">
        <f t="shared" si="1"/>
        <v>0</v>
      </c>
    </row>
    <row r="49">
      <c r="A49" s="138">
        <v>45.0</v>
      </c>
      <c r="B49" s="142"/>
      <c r="C49" s="140" t="s">
        <v>35</v>
      </c>
      <c r="D49" s="141">
        <v>0.0</v>
      </c>
      <c r="E49" s="141">
        <v>0.0</v>
      </c>
      <c r="F49" s="142"/>
      <c r="G49" s="142"/>
      <c r="H49" s="142"/>
      <c r="I49" s="142"/>
      <c r="J49" s="143">
        <f t="shared" si="1"/>
        <v>0</v>
      </c>
    </row>
    <row r="50">
      <c r="A50" s="138">
        <v>46.0</v>
      </c>
      <c r="B50" s="142"/>
      <c r="C50" s="140" t="s">
        <v>35</v>
      </c>
      <c r="D50" s="141">
        <v>0.0</v>
      </c>
      <c r="E50" s="141">
        <v>0.0</v>
      </c>
      <c r="F50" s="142"/>
      <c r="G50" s="142"/>
      <c r="H50" s="142"/>
      <c r="I50" s="142"/>
      <c r="J50" s="143">
        <f t="shared" si="1"/>
        <v>0</v>
      </c>
    </row>
    <row r="51">
      <c r="A51" s="138">
        <v>47.0</v>
      </c>
      <c r="B51" s="142"/>
      <c r="C51" s="140" t="s">
        <v>35</v>
      </c>
      <c r="D51" s="141">
        <v>0.0</v>
      </c>
      <c r="E51" s="141">
        <v>0.0</v>
      </c>
      <c r="F51" s="142"/>
      <c r="G51" s="142"/>
      <c r="H51" s="142"/>
      <c r="I51" s="142"/>
      <c r="J51" s="143">
        <f t="shared" si="1"/>
        <v>0</v>
      </c>
    </row>
    <row r="52">
      <c r="A52" s="138">
        <v>48.0</v>
      </c>
      <c r="B52" s="142"/>
      <c r="C52" s="140" t="s">
        <v>35</v>
      </c>
      <c r="D52" s="141">
        <v>0.0</v>
      </c>
      <c r="E52" s="141">
        <v>0.0</v>
      </c>
      <c r="F52" s="142"/>
      <c r="G52" s="142"/>
      <c r="H52" s="142"/>
      <c r="I52" s="142"/>
      <c r="J52" s="143">
        <f t="shared" si="1"/>
        <v>0</v>
      </c>
    </row>
    <row r="53">
      <c r="A53" s="138">
        <v>49.0</v>
      </c>
      <c r="B53" s="142"/>
      <c r="C53" s="140" t="s">
        <v>35</v>
      </c>
      <c r="D53" s="141">
        <v>0.0</v>
      </c>
      <c r="E53" s="141">
        <v>0.0</v>
      </c>
      <c r="F53" s="142"/>
      <c r="G53" s="142"/>
      <c r="H53" s="142"/>
      <c r="I53" s="142"/>
      <c r="J53" s="143">
        <f t="shared" si="1"/>
        <v>0</v>
      </c>
    </row>
    <row r="54">
      <c r="A54" s="138">
        <v>50.0</v>
      </c>
      <c r="B54" s="142"/>
      <c r="C54" s="140" t="s">
        <v>35</v>
      </c>
      <c r="D54" s="141">
        <v>0.0</v>
      </c>
      <c r="E54" s="141">
        <v>0.0</v>
      </c>
      <c r="F54" s="142"/>
      <c r="G54" s="142"/>
      <c r="H54" s="142"/>
      <c r="I54" s="142"/>
      <c r="J54" s="143">
        <f t="shared" si="1"/>
        <v>0</v>
      </c>
    </row>
    <row r="55">
      <c r="A55" s="138">
        <v>51.0</v>
      </c>
      <c r="B55" s="142"/>
      <c r="C55" s="140" t="s">
        <v>35</v>
      </c>
      <c r="D55" s="141">
        <v>0.0</v>
      </c>
      <c r="E55" s="141">
        <v>0.0</v>
      </c>
      <c r="F55" s="142"/>
      <c r="G55" s="142"/>
      <c r="H55" s="142"/>
      <c r="I55" s="142"/>
      <c r="J55" s="143">
        <f t="shared" si="1"/>
        <v>0</v>
      </c>
    </row>
    <row r="56">
      <c r="A56" s="138">
        <v>52.0</v>
      </c>
      <c r="B56" s="142"/>
      <c r="C56" s="140" t="s">
        <v>35</v>
      </c>
      <c r="D56" s="141">
        <v>0.0</v>
      </c>
      <c r="E56" s="141">
        <v>0.0</v>
      </c>
      <c r="F56" s="142"/>
      <c r="G56" s="142"/>
      <c r="H56" s="142"/>
      <c r="I56" s="142"/>
      <c r="J56" s="143">
        <f t="shared" si="1"/>
        <v>0</v>
      </c>
    </row>
    <row r="57">
      <c r="A57" s="138">
        <v>53.0</v>
      </c>
      <c r="B57" s="142"/>
      <c r="C57" s="140" t="s">
        <v>35</v>
      </c>
      <c r="D57" s="141">
        <v>0.0</v>
      </c>
      <c r="E57" s="141">
        <v>0.0</v>
      </c>
      <c r="F57" s="142"/>
      <c r="G57" s="142"/>
      <c r="H57" s="142"/>
      <c r="I57" s="142"/>
      <c r="J57" s="143">
        <f t="shared" si="1"/>
        <v>0</v>
      </c>
    </row>
    <row r="58">
      <c r="A58" s="138">
        <v>54.0</v>
      </c>
      <c r="B58" s="142"/>
      <c r="C58" s="140" t="s">
        <v>35</v>
      </c>
      <c r="D58" s="141">
        <v>0.0</v>
      </c>
      <c r="E58" s="141">
        <v>0.0</v>
      </c>
      <c r="F58" s="142"/>
      <c r="G58" s="142"/>
      <c r="H58" s="142"/>
      <c r="I58" s="142"/>
      <c r="J58" s="143">
        <f t="shared" si="1"/>
        <v>0</v>
      </c>
    </row>
    <row r="59">
      <c r="A59" s="138">
        <v>55.0</v>
      </c>
      <c r="B59" s="142"/>
      <c r="C59" s="140" t="s">
        <v>35</v>
      </c>
      <c r="D59" s="141">
        <v>0.0</v>
      </c>
      <c r="E59" s="141">
        <v>0.0</v>
      </c>
      <c r="F59" s="142"/>
      <c r="G59" s="142"/>
      <c r="H59" s="142"/>
      <c r="I59" s="142"/>
      <c r="J59" s="143">
        <f t="shared" si="1"/>
        <v>0</v>
      </c>
    </row>
    <row r="60">
      <c r="A60" s="138">
        <v>56.0</v>
      </c>
      <c r="B60" s="142"/>
      <c r="C60" s="140" t="s">
        <v>35</v>
      </c>
      <c r="D60" s="141">
        <v>0.0</v>
      </c>
      <c r="E60" s="141">
        <v>0.0</v>
      </c>
      <c r="F60" s="142"/>
      <c r="G60" s="142"/>
      <c r="H60" s="142"/>
      <c r="I60" s="142"/>
      <c r="J60" s="143">
        <f t="shared" si="1"/>
        <v>0</v>
      </c>
    </row>
    <row r="61">
      <c r="A61" s="138">
        <v>57.0</v>
      </c>
      <c r="B61" s="142"/>
      <c r="C61" s="140" t="s">
        <v>35</v>
      </c>
      <c r="D61" s="141">
        <v>0.0</v>
      </c>
      <c r="E61" s="141">
        <v>0.0</v>
      </c>
      <c r="F61" s="142"/>
      <c r="G61" s="142"/>
      <c r="H61" s="142"/>
      <c r="I61" s="142"/>
      <c r="J61" s="143">
        <f t="shared" si="1"/>
        <v>0</v>
      </c>
    </row>
    <row r="62">
      <c r="A62" s="138">
        <v>58.0</v>
      </c>
      <c r="B62" s="142"/>
      <c r="C62" s="140" t="s">
        <v>35</v>
      </c>
      <c r="D62" s="141">
        <v>0.0</v>
      </c>
      <c r="E62" s="141">
        <v>0.0</v>
      </c>
      <c r="F62" s="142"/>
      <c r="G62" s="142"/>
      <c r="H62" s="142"/>
      <c r="I62" s="142"/>
      <c r="J62" s="143">
        <f t="shared" si="1"/>
        <v>0</v>
      </c>
    </row>
    <row r="63">
      <c r="A63" s="138">
        <v>59.0</v>
      </c>
      <c r="B63" s="142"/>
      <c r="C63" s="140" t="s">
        <v>35</v>
      </c>
      <c r="D63" s="141">
        <v>0.0</v>
      </c>
      <c r="E63" s="141">
        <v>0.0</v>
      </c>
      <c r="F63" s="142"/>
      <c r="G63" s="142"/>
      <c r="H63" s="142"/>
      <c r="I63" s="142"/>
      <c r="J63" s="143">
        <f t="shared" si="1"/>
        <v>0</v>
      </c>
    </row>
    <row r="64">
      <c r="A64" s="138">
        <v>60.0</v>
      </c>
      <c r="B64" s="142"/>
      <c r="C64" s="140" t="s">
        <v>35</v>
      </c>
      <c r="D64" s="141">
        <v>0.0</v>
      </c>
      <c r="E64" s="141">
        <v>0.0</v>
      </c>
      <c r="F64" s="142"/>
      <c r="G64" s="142"/>
      <c r="H64" s="142"/>
      <c r="I64" s="142"/>
      <c r="J64" s="143">
        <f t="shared" si="1"/>
        <v>0</v>
      </c>
    </row>
    <row r="65">
      <c r="A65" s="138">
        <v>61.0</v>
      </c>
      <c r="B65" s="142"/>
      <c r="C65" s="140" t="s">
        <v>35</v>
      </c>
      <c r="D65" s="141">
        <v>0.0</v>
      </c>
      <c r="E65" s="141">
        <v>0.0</v>
      </c>
      <c r="F65" s="142"/>
      <c r="G65" s="142"/>
      <c r="H65" s="142"/>
      <c r="I65" s="142"/>
      <c r="J65" s="143">
        <f t="shared" si="1"/>
        <v>0</v>
      </c>
    </row>
    <row r="66">
      <c r="A66" s="138">
        <v>62.0</v>
      </c>
      <c r="B66" s="142"/>
      <c r="C66" s="140" t="s">
        <v>35</v>
      </c>
      <c r="D66" s="141">
        <v>0.0</v>
      </c>
      <c r="E66" s="141">
        <v>0.0</v>
      </c>
      <c r="F66" s="142"/>
      <c r="G66" s="142"/>
      <c r="H66" s="142"/>
      <c r="I66" s="142"/>
      <c r="J66" s="143">
        <f t="shared" si="1"/>
        <v>0</v>
      </c>
    </row>
    <row r="67">
      <c r="A67" s="138">
        <v>63.0</v>
      </c>
      <c r="B67" s="142"/>
      <c r="C67" s="140" t="s">
        <v>35</v>
      </c>
      <c r="D67" s="141">
        <v>0.0</v>
      </c>
      <c r="E67" s="141">
        <v>0.0</v>
      </c>
      <c r="F67" s="142"/>
      <c r="G67" s="142"/>
      <c r="H67" s="142"/>
      <c r="I67" s="142"/>
      <c r="J67" s="143">
        <f t="shared" si="1"/>
        <v>0</v>
      </c>
    </row>
    <row r="68">
      <c r="A68" s="138">
        <v>64.0</v>
      </c>
      <c r="B68" s="142"/>
      <c r="C68" s="140" t="s">
        <v>35</v>
      </c>
      <c r="D68" s="141">
        <v>0.0</v>
      </c>
      <c r="E68" s="141">
        <v>0.0</v>
      </c>
      <c r="F68" s="142"/>
      <c r="G68" s="142"/>
      <c r="H68" s="142"/>
      <c r="I68" s="142"/>
      <c r="J68" s="143">
        <f t="shared" si="1"/>
        <v>0</v>
      </c>
    </row>
    <row r="69">
      <c r="A69" s="138">
        <v>65.0</v>
      </c>
      <c r="B69" s="142"/>
      <c r="C69" s="140" t="s">
        <v>35</v>
      </c>
      <c r="D69" s="141">
        <v>0.0</v>
      </c>
      <c r="E69" s="141">
        <v>0.0</v>
      </c>
      <c r="F69" s="142"/>
      <c r="G69" s="142"/>
      <c r="H69" s="142"/>
      <c r="I69" s="142"/>
      <c r="J69" s="143">
        <f t="shared" si="1"/>
        <v>0</v>
      </c>
    </row>
    <row r="70">
      <c r="A70" s="138">
        <v>66.0</v>
      </c>
      <c r="B70" s="142"/>
      <c r="C70" s="140" t="s">
        <v>35</v>
      </c>
      <c r="D70" s="141">
        <v>0.0</v>
      </c>
      <c r="E70" s="141">
        <v>0.0</v>
      </c>
      <c r="F70" s="142"/>
      <c r="G70" s="142"/>
      <c r="H70" s="142"/>
      <c r="I70" s="142"/>
      <c r="J70" s="143">
        <f t="shared" si="1"/>
        <v>0</v>
      </c>
    </row>
    <row r="71">
      <c r="A71" s="138">
        <v>67.0</v>
      </c>
      <c r="B71" s="142"/>
      <c r="C71" s="140" t="s">
        <v>35</v>
      </c>
      <c r="D71" s="141">
        <v>0.0</v>
      </c>
      <c r="E71" s="141">
        <v>0.0</v>
      </c>
      <c r="F71" s="142"/>
      <c r="G71" s="142"/>
      <c r="H71" s="142"/>
      <c r="I71" s="142"/>
      <c r="J71" s="143">
        <f t="shared" si="1"/>
        <v>0</v>
      </c>
    </row>
    <row r="72">
      <c r="A72" s="138">
        <v>68.0</v>
      </c>
      <c r="B72" s="142"/>
      <c r="C72" s="140" t="s">
        <v>35</v>
      </c>
      <c r="D72" s="141">
        <v>0.0</v>
      </c>
      <c r="E72" s="141">
        <v>0.0</v>
      </c>
      <c r="F72" s="142"/>
      <c r="G72" s="142"/>
      <c r="H72" s="142"/>
      <c r="I72" s="142"/>
      <c r="J72" s="143">
        <f t="shared" si="1"/>
        <v>0</v>
      </c>
    </row>
    <row r="73">
      <c r="A73" s="138">
        <v>69.0</v>
      </c>
      <c r="B73" s="142"/>
      <c r="C73" s="140" t="s">
        <v>35</v>
      </c>
      <c r="D73" s="141">
        <v>0.0</v>
      </c>
      <c r="E73" s="141">
        <v>0.0</v>
      </c>
      <c r="F73" s="142"/>
      <c r="G73" s="142"/>
      <c r="H73" s="142"/>
      <c r="I73" s="142"/>
      <c r="J73" s="143">
        <f t="shared" si="1"/>
        <v>0</v>
      </c>
    </row>
    <row r="74">
      <c r="A74" s="138">
        <v>70.0</v>
      </c>
      <c r="B74" s="142"/>
      <c r="C74" s="140" t="s">
        <v>35</v>
      </c>
      <c r="D74" s="141">
        <v>0.0</v>
      </c>
      <c r="E74" s="141">
        <v>0.0</v>
      </c>
      <c r="F74" s="142"/>
      <c r="G74" s="142"/>
      <c r="H74" s="142"/>
      <c r="I74" s="142"/>
      <c r="J74" s="143">
        <f t="shared" si="1"/>
        <v>0</v>
      </c>
    </row>
    <row r="75">
      <c r="A75" s="138">
        <v>71.0</v>
      </c>
      <c r="B75" s="142"/>
      <c r="C75" s="140" t="s">
        <v>35</v>
      </c>
      <c r="D75" s="141">
        <v>0.0</v>
      </c>
      <c r="E75" s="141">
        <v>0.0</v>
      </c>
      <c r="F75" s="142"/>
      <c r="G75" s="142"/>
      <c r="H75" s="142"/>
      <c r="I75" s="142"/>
      <c r="J75" s="143">
        <f t="shared" si="1"/>
        <v>0</v>
      </c>
    </row>
    <row r="76">
      <c r="A76" s="138">
        <v>72.0</v>
      </c>
      <c r="B76" s="142"/>
      <c r="C76" s="140" t="s">
        <v>35</v>
      </c>
      <c r="D76" s="141">
        <v>0.0</v>
      </c>
      <c r="E76" s="141">
        <v>0.0</v>
      </c>
      <c r="F76" s="142"/>
      <c r="G76" s="142"/>
      <c r="H76" s="142"/>
      <c r="I76" s="142"/>
      <c r="J76" s="143">
        <f t="shared" si="1"/>
        <v>0</v>
      </c>
    </row>
    <row r="77">
      <c r="A77" s="138">
        <v>73.0</v>
      </c>
      <c r="B77" s="142"/>
      <c r="C77" s="140" t="s">
        <v>35</v>
      </c>
      <c r="D77" s="141">
        <v>0.0</v>
      </c>
      <c r="E77" s="141">
        <v>0.0</v>
      </c>
      <c r="F77" s="142"/>
      <c r="G77" s="142"/>
      <c r="H77" s="142"/>
      <c r="I77" s="142"/>
      <c r="J77" s="143">
        <f t="shared" si="1"/>
        <v>0</v>
      </c>
    </row>
    <row r="78">
      <c r="A78" s="138">
        <v>74.0</v>
      </c>
      <c r="B78" s="142"/>
      <c r="C78" s="140" t="s">
        <v>35</v>
      </c>
      <c r="D78" s="141">
        <v>0.0</v>
      </c>
      <c r="E78" s="141">
        <v>0.0</v>
      </c>
      <c r="F78" s="142"/>
      <c r="G78" s="142"/>
      <c r="H78" s="142"/>
      <c r="I78" s="142"/>
      <c r="J78" s="143">
        <f t="shared" si="1"/>
        <v>0</v>
      </c>
    </row>
    <row r="79">
      <c r="A79" s="138">
        <v>75.0</v>
      </c>
      <c r="B79" s="142"/>
      <c r="C79" s="140" t="s">
        <v>35</v>
      </c>
      <c r="D79" s="141">
        <v>0.0</v>
      </c>
      <c r="E79" s="141">
        <v>0.0</v>
      </c>
      <c r="F79" s="142"/>
      <c r="G79" s="142"/>
      <c r="H79" s="142"/>
      <c r="I79" s="142"/>
      <c r="J79" s="143">
        <f t="shared" si="1"/>
        <v>0</v>
      </c>
    </row>
    <row r="80">
      <c r="A80" s="138">
        <v>76.0</v>
      </c>
      <c r="B80" s="142"/>
      <c r="C80" s="140" t="s">
        <v>35</v>
      </c>
      <c r="D80" s="141">
        <v>0.0</v>
      </c>
      <c r="E80" s="141">
        <v>0.0</v>
      </c>
      <c r="F80" s="142"/>
      <c r="G80" s="142"/>
      <c r="H80" s="142"/>
      <c r="I80" s="142"/>
      <c r="J80" s="143">
        <f t="shared" si="1"/>
        <v>0</v>
      </c>
    </row>
    <row r="81">
      <c r="A81" s="138">
        <v>77.0</v>
      </c>
      <c r="B81" s="142"/>
      <c r="C81" s="140" t="s">
        <v>35</v>
      </c>
      <c r="D81" s="141">
        <v>0.0</v>
      </c>
      <c r="E81" s="141">
        <v>0.0</v>
      </c>
      <c r="F81" s="142"/>
      <c r="G81" s="142"/>
      <c r="H81" s="142"/>
      <c r="I81" s="142"/>
      <c r="J81" s="143">
        <f t="shared" si="1"/>
        <v>0</v>
      </c>
    </row>
  </sheetData>
  <mergeCells count="14">
    <mergeCell ref="G3:G4"/>
    <mergeCell ref="H3:H4"/>
    <mergeCell ref="B5:B9"/>
    <mergeCell ref="B10:B21"/>
    <mergeCell ref="B22:B27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G16">
    <cfRule type="notContainsBlanks" dxfId="2" priority="1">
      <formula>LEN(TRIM(G16))&gt;0</formula>
    </cfRule>
  </conditionalFormatting>
  <conditionalFormatting sqref="F5:F120">
    <cfRule type="containsText" dxfId="7" priority="2" operator="containsText" text="oui">
      <formula>NOT(ISERROR(SEARCH(("oui"),(F5))))</formula>
    </cfRule>
  </conditionalFormatting>
  <conditionalFormatting sqref="F5:F120">
    <cfRule type="containsText" dxfId="6" priority="3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4" max="4" width="19.38"/>
    <col customWidth="1" min="5" max="5" width="20.25"/>
    <col customWidth="1" min="10" max="10" width="14.0"/>
    <col customWidth="1" min="11" max="11" width="11.13"/>
    <col customWidth="1" min="12" max="12" width="29.63"/>
    <col customWidth="1" min="13" max="13" width="20.88"/>
    <col customWidth="1" min="14" max="14" width="19.88"/>
  </cols>
  <sheetData>
    <row r="1">
      <c r="A1" s="128" t="s">
        <v>140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32" t="s">
        <v>120</v>
      </c>
      <c r="B3" s="133" t="s">
        <v>121</v>
      </c>
      <c r="C3" s="133" t="s">
        <v>122</v>
      </c>
      <c r="D3" s="134" t="s">
        <v>123</v>
      </c>
      <c r="E3" s="134" t="s">
        <v>124</v>
      </c>
      <c r="F3" s="135" t="s">
        <v>125</v>
      </c>
      <c r="G3" s="136" t="s">
        <v>126</v>
      </c>
      <c r="H3" s="136" t="s">
        <v>127</v>
      </c>
      <c r="I3" s="133" t="s">
        <v>128</v>
      </c>
      <c r="J3" s="137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  <c r="L4" s="153" t="s">
        <v>141</v>
      </c>
    </row>
    <row r="5">
      <c r="A5" s="138">
        <v>1.0</v>
      </c>
      <c r="B5" s="142"/>
      <c r="C5" s="142"/>
      <c r="D5" s="141">
        <v>0.0</v>
      </c>
      <c r="E5" s="141">
        <v>0.0</v>
      </c>
      <c r="F5" s="140"/>
      <c r="G5" s="142"/>
      <c r="H5" s="142"/>
      <c r="I5" s="142"/>
      <c r="J5" s="143">
        <f t="shared" ref="J5:J81" si="1">E5-D5</f>
        <v>0</v>
      </c>
      <c r="L5" s="127">
        <f>COUNTIF(F5:F81,"OUI")</f>
        <v>0</v>
      </c>
      <c r="M5" s="117" t="s">
        <v>109</v>
      </c>
    </row>
    <row r="6">
      <c r="A6" s="138">
        <v>2.0</v>
      </c>
      <c r="B6" s="142"/>
      <c r="C6" s="142"/>
      <c r="D6" s="141">
        <v>0.0</v>
      </c>
      <c r="E6" s="141">
        <v>0.0</v>
      </c>
      <c r="F6" s="140"/>
      <c r="G6" s="142"/>
      <c r="H6" s="142"/>
      <c r="I6" s="142"/>
      <c r="J6" s="143">
        <f t="shared" si="1"/>
        <v>0</v>
      </c>
    </row>
    <row r="7">
      <c r="A7" s="138">
        <v>3.0</v>
      </c>
      <c r="B7" s="142"/>
      <c r="C7" s="142"/>
      <c r="D7" s="141">
        <v>0.0</v>
      </c>
      <c r="E7" s="141">
        <v>0.0</v>
      </c>
      <c r="F7" s="140"/>
      <c r="G7" s="142"/>
      <c r="H7" s="142"/>
      <c r="I7" s="142"/>
      <c r="J7" s="143">
        <f t="shared" si="1"/>
        <v>0</v>
      </c>
      <c r="L7" s="153" t="s">
        <v>142</v>
      </c>
    </row>
    <row r="8">
      <c r="A8" s="138">
        <v>4.0</v>
      </c>
      <c r="B8" s="142"/>
      <c r="C8" s="142"/>
      <c r="D8" s="141">
        <v>0.0</v>
      </c>
      <c r="E8" s="141">
        <v>0.0</v>
      </c>
      <c r="F8" s="140"/>
      <c r="G8" s="142"/>
      <c r="H8" s="142"/>
      <c r="I8" s="142"/>
      <c r="J8" s="143">
        <f t="shared" si="1"/>
        <v>0</v>
      </c>
      <c r="L8" s="154">
        <f>COUNTIF(F5:F84,"NON")+L5</f>
        <v>0</v>
      </c>
    </row>
    <row r="9">
      <c r="A9" s="138">
        <v>5.0</v>
      </c>
      <c r="B9" s="142"/>
      <c r="C9" s="142"/>
      <c r="D9" s="141">
        <v>0.0</v>
      </c>
      <c r="E9" s="141">
        <v>0.0</v>
      </c>
      <c r="F9" s="140"/>
      <c r="G9" s="142"/>
      <c r="H9" s="142"/>
      <c r="I9" s="142"/>
      <c r="J9" s="143">
        <f t="shared" si="1"/>
        <v>0</v>
      </c>
    </row>
    <row r="10">
      <c r="A10" s="138">
        <v>6.0</v>
      </c>
      <c r="B10" s="142"/>
      <c r="C10" s="142"/>
      <c r="D10" s="141">
        <v>0.0</v>
      </c>
      <c r="E10" s="141">
        <v>0.0</v>
      </c>
      <c r="F10" s="140"/>
      <c r="G10" s="142"/>
      <c r="H10" s="142"/>
      <c r="I10" s="142"/>
      <c r="J10" s="143">
        <f t="shared" si="1"/>
        <v>0</v>
      </c>
    </row>
    <row r="11">
      <c r="A11" s="138">
        <v>7.0</v>
      </c>
      <c r="B11" s="142"/>
      <c r="C11" s="142"/>
      <c r="D11" s="141">
        <v>0.0</v>
      </c>
      <c r="E11" s="141">
        <v>0.0</v>
      </c>
      <c r="F11" s="140"/>
      <c r="G11" s="142"/>
      <c r="H11" s="142"/>
      <c r="I11" s="142"/>
      <c r="J11" s="143">
        <f t="shared" si="1"/>
        <v>0</v>
      </c>
    </row>
    <row r="12">
      <c r="A12" s="138">
        <v>8.0</v>
      </c>
      <c r="B12" s="142"/>
      <c r="C12" s="142"/>
      <c r="D12" s="141">
        <v>0.0</v>
      </c>
      <c r="E12" s="141">
        <v>0.0</v>
      </c>
      <c r="F12" s="140"/>
      <c r="G12" s="142"/>
      <c r="H12" s="142"/>
      <c r="I12" s="142"/>
      <c r="J12" s="143">
        <f t="shared" si="1"/>
        <v>0</v>
      </c>
    </row>
    <row r="13">
      <c r="A13" s="138">
        <v>9.0</v>
      </c>
      <c r="B13" s="142"/>
      <c r="C13" s="142"/>
      <c r="D13" s="141">
        <v>0.0</v>
      </c>
      <c r="E13" s="141">
        <v>0.0</v>
      </c>
      <c r="F13" s="140"/>
      <c r="G13" s="142"/>
      <c r="H13" s="142"/>
      <c r="I13" s="142"/>
      <c r="J13" s="143">
        <f t="shared" si="1"/>
        <v>0</v>
      </c>
    </row>
    <row r="14">
      <c r="A14" s="138">
        <v>10.0</v>
      </c>
      <c r="B14" s="142"/>
      <c r="C14" s="142"/>
      <c r="D14" s="141">
        <v>0.0</v>
      </c>
      <c r="E14" s="141">
        <v>0.0</v>
      </c>
      <c r="F14" s="140"/>
      <c r="G14" s="142"/>
      <c r="H14" s="142"/>
      <c r="I14" s="142"/>
      <c r="J14" s="143">
        <f t="shared" si="1"/>
        <v>0</v>
      </c>
    </row>
    <row r="15">
      <c r="A15" s="138">
        <v>11.0</v>
      </c>
      <c r="B15" s="142"/>
      <c r="C15" s="142"/>
      <c r="D15" s="141">
        <v>0.0</v>
      </c>
      <c r="E15" s="141">
        <v>0.0</v>
      </c>
      <c r="F15" s="140"/>
      <c r="G15" s="142"/>
      <c r="H15" s="142"/>
      <c r="I15" s="142"/>
      <c r="J15" s="143">
        <f t="shared" si="1"/>
        <v>0</v>
      </c>
    </row>
    <row r="16">
      <c r="A16" s="138">
        <v>12.0</v>
      </c>
      <c r="B16" s="142"/>
      <c r="C16" s="142"/>
      <c r="D16" s="141">
        <v>0.0</v>
      </c>
      <c r="E16" s="141">
        <v>0.0</v>
      </c>
      <c r="F16" s="140"/>
      <c r="G16" s="142"/>
      <c r="H16" s="142"/>
      <c r="I16" s="142"/>
      <c r="J16" s="143">
        <f t="shared" si="1"/>
        <v>0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38">
        <v>13.0</v>
      </c>
      <c r="B17" s="142"/>
      <c r="C17" s="142"/>
      <c r="D17" s="141">
        <v>0.0</v>
      </c>
      <c r="E17" s="141">
        <v>0.0</v>
      </c>
      <c r="F17" s="149"/>
      <c r="G17" s="142"/>
      <c r="H17" s="142"/>
      <c r="I17" s="142"/>
      <c r="J17" s="143">
        <f t="shared" si="1"/>
        <v>0</v>
      </c>
      <c r="L17" s="146">
        <f>COUNTA(F5:F92)</f>
        <v>0</v>
      </c>
      <c r="M17" s="147">
        <f>COUNTIF(F5:F93,"non")</f>
        <v>0</v>
      </c>
      <c r="N17" s="147">
        <f>COUNTIF(F5:F92,"oui")</f>
        <v>0</v>
      </c>
      <c r="O17" s="146" t="str">
        <f>(L17-M17)/L17</f>
        <v>#DIV/0!</v>
      </c>
      <c r="P17" s="148" t="str">
        <f>AVERAGEIF(J$5:J$200,"&lt;&gt;0")</f>
        <v>#DIV/0!</v>
      </c>
    </row>
    <row r="18">
      <c r="A18" s="138">
        <v>14.0</v>
      </c>
      <c r="B18" s="142"/>
      <c r="C18" s="142"/>
      <c r="D18" s="141">
        <v>0.0</v>
      </c>
      <c r="E18" s="141">
        <v>0.0</v>
      </c>
      <c r="F18" s="149"/>
      <c r="G18" s="142"/>
      <c r="H18" s="142"/>
      <c r="I18" s="142"/>
      <c r="J18" s="143">
        <f t="shared" si="1"/>
        <v>0</v>
      </c>
    </row>
    <row r="19">
      <c r="A19" s="138">
        <v>15.0</v>
      </c>
      <c r="B19" s="142"/>
      <c r="C19" s="142"/>
      <c r="D19" s="141">
        <v>0.0</v>
      </c>
      <c r="E19" s="141">
        <v>0.0</v>
      </c>
      <c r="F19" s="149"/>
      <c r="G19" s="142"/>
      <c r="H19" s="142"/>
      <c r="I19" s="142"/>
      <c r="J19" s="143">
        <f t="shared" si="1"/>
        <v>0</v>
      </c>
    </row>
    <row r="20">
      <c r="A20" s="138">
        <v>16.0</v>
      </c>
      <c r="B20" s="142"/>
      <c r="C20" s="142"/>
      <c r="D20" s="141">
        <v>0.0</v>
      </c>
      <c r="E20" s="141">
        <v>0.0</v>
      </c>
      <c r="F20" s="149"/>
      <c r="G20" s="142"/>
      <c r="H20" s="142"/>
      <c r="I20" s="142"/>
      <c r="J20" s="143">
        <f t="shared" si="1"/>
        <v>0</v>
      </c>
    </row>
    <row r="21">
      <c r="A21" s="138">
        <v>17.0</v>
      </c>
      <c r="B21" s="142"/>
      <c r="C21" s="142"/>
      <c r="D21" s="141">
        <v>0.0</v>
      </c>
      <c r="E21" s="141">
        <v>0.0</v>
      </c>
      <c r="F21" s="149"/>
      <c r="G21" s="142"/>
      <c r="H21" s="142"/>
      <c r="I21" s="142"/>
      <c r="J21" s="143">
        <f t="shared" si="1"/>
        <v>0</v>
      </c>
    </row>
    <row r="22">
      <c r="A22" s="138">
        <v>18.0</v>
      </c>
      <c r="B22" s="142"/>
      <c r="C22" s="142"/>
      <c r="D22" s="141">
        <v>0.0</v>
      </c>
      <c r="E22" s="141">
        <v>0.0</v>
      </c>
      <c r="F22" s="149"/>
      <c r="G22" s="142"/>
      <c r="H22" s="142"/>
      <c r="I22" s="142"/>
      <c r="J22" s="143">
        <f t="shared" si="1"/>
        <v>0</v>
      </c>
    </row>
    <row r="23">
      <c r="A23" s="138">
        <v>19.0</v>
      </c>
      <c r="B23" s="142"/>
      <c r="C23" s="142"/>
      <c r="D23" s="141">
        <v>0.0</v>
      </c>
      <c r="E23" s="141">
        <v>0.0</v>
      </c>
      <c r="F23" s="149"/>
      <c r="G23" s="142"/>
      <c r="H23" s="142"/>
      <c r="I23" s="142"/>
      <c r="J23" s="143">
        <f t="shared" si="1"/>
        <v>0</v>
      </c>
    </row>
    <row r="24">
      <c r="A24" s="138">
        <v>20.0</v>
      </c>
      <c r="B24" s="142"/>
      <c r="C24" s="142"/>
      <c r="D24" s="141">
        <v>0.0</v>
      </c>
      <c r="E24" s="141">
        <v>0.0</v>
      </c>
      <c r="F24" s="149"/>
      <c r="G24" s="142"/>
      <c r="H24" s="142"/>
      <c r="I24" s="142"/>
      <c r="J24" s="143">
        <f t="shared" si="1"/>
        <v>0</v>
      </c>
    </row>
    <row r="25">
      <c r="A25" s="138">
        <v>21.0</v>
      </c>
      <c r="B25" s="142"/>
      <c r="C25" s="142"/>
      <c r="D25" s="141">
        <v>0.0</v>
      </c>
      <c r="E25" s="141">
        <v>0.0</v>
      </c>
      <c r="F25" s="149"/>
      <c r="G25" s="142"/>
      <c r="H25" s="142"/>
      <c r="I25" s="142"/>
      <c r="J25" s="143">
        <f t="shared" si="1"/>
        <v>0</v>
      </c>
    </row>
    <row r="26">
      <c r="A26" s="138">
        <v>22.0</v>
      </c>
      <c r="B26" s="142"/>
      <c r="C26" s="142"/>
      <c r="D26" s="141">
        <v>0.0</v>
      </c>
      <c r="E26" s="141">
        <v>0.0</v>
      </c>
      <c r="F26" s="149"/>
      <c r="G26" s="142"/>
      <c r="H26" s="142"/>
      <c r="I26" s="142"/>
      <c r="J26" s="143">
        <f t="shared" si="1"/>
        <v>0</v>
      </c>
    </row>
    <row r="27">
      <c r="A27" s="138">
        <v>23.0</v>
      </c>
      <c r="B27" s="142"/>
      <c r="C27" s="142"/>
      <c r="D27" s="141">
        <v>0.0</v>
      </c>
      <c r="E27" s="141">
        <v>0.0</v>
      </c>
      <c r="F27" s="149"/>
      <c r="G27" s="142"/>
      <c r="H27" s="142"/>
      <c r="I27" s="142"/>
      <c r="J27" s="143">
        <f t="shared" si="1"/>
        <v>0</v>
      </c>
    </row>
    <row r="28">
      <c r="A28" s="138">
        <v>24.0</v>
      </c>
      <c r="B28" s="142"/>
      <c r="C28" s="142"/>
      <c r="D28" s="141">
        <v>0.0</v>
      </c>
      <c r="E28" s="141">
        <v>0.0</v>
      </c>
      <c r="F28" s="140"/>
      <c r="G28" s="142"/>
      <c r="H28" s="142"/>
      <c r="I28" s="142"/>
      <c r="J28" s="143">
        <f t="shared" si="1"/>
        <v>0</v>
      </c>
    </row>
    <row r="29">
      <c r="A29" s="138">
        <v>25.0</v>
      </c>
      <c r="B29" s="142"/>
      <c r="C29" s="142"/>
      <c r="D29" s="141">
        <v>0.0</v>
      </c>
      <c r="E29" s="141">
        <v>0.0</v>
      </c>
      <c r="F29" s="140"/>
      <c r="G29" s="142"/>
      <c r="H29" s="142"/>
      <c r="I29" s="142"/>
      <c r="J29" s="143">
        <f t="shared" si="1"/>
        <v>0</v>
      </c>
    </row>
    <row r="30">
      <c r="A30" s="138">
        <v>26.0</v>
      </c>
      <c r="B30" s="142"/>
      <c r="C30" s="142"/>
      <c r="D30" s="141">
        <v>0.0</v>
      </c>
      <c r="E30" s="141">
        <v>0.0</v>
      </c>
      <c r="F30" s="142"/>
      <c r="G30" s="142"/>
      <c r="H30" s="142"/>
      <c r="I30" s="142"/>
      <c r="J30" s="143">
        <f t="shared" si="1"/>
        <v>0</v>
      </c>
    </row>
    <row r="31">
      <c r="A31" s="138">
        <v>27.0</v>
      </c>
      <c r="B31" s="142"/>
      <c r="C31" s="142"/>
      <c r="D31" s="141">
        <v>0.0</v>
      </c>
      <c r="E31" s="141">
        <v>0.0</v>
      </c>
      <c r="F31" s="142"/>
      <c r="G31" s="142"/>
      <c r="H31" s="142"/>
      <c r="I31" s="142"/>
      <c r="J31" s="143">
        <f t="shared" si="1"/>
        <v>0</v>
      </c>
    </row>
    <row r="32">
      <c r="A32" s="138">
        <v>28.0</v>
      </c>
      <c r="B32" s="142"/>
      <c r="C32" s="142"/>
      <c r="D32" s="141">
        <v>0.0</v>
      </c>
      <c r="E32" s="141">
        <v>0.0</v>
      </c>
      <c r="F32" s="142"/>
      <c r="G32" s="142"/>
      <c r="H32" s="142"/>
      <c r="I32" s="142"/>
      <c r="J32" s="143">
        <f t="shared" si="1"/>
        <v>0</v>
      </c>
    </row>
    <row r="33">
      <c r="A33" s="138">
        <v>29.0</v>
      </c>
      <c r="B33" s="142"/>
      <c r="C33" s="142"/>
      <c r="D33" s="141">
        <v>0.0</v>
      </c>
      <c r="E33" s="141">
        <v>0.0</v>
      </c>
      <c r="F33" s="142"/>
      <c r="G33" s="142"/>
      <c r="H33" s="142"/>
      <c r="I33" s="142"/>
      <c r="J33" s="143">
        <f t="shared" si="1"/>
        <v>0</v>
      </c>
    </row>
    <row r="34">
      <c r="A34" s="138">
        <v>30.0</v>
      </c>
      <c r="B34" s="142"/>
      <c r="C34" s="142"/>
      <c r="D34" s="141">
        <v>0.0</v>
      </c>
      <c r="E34" s="141">
        <v>0.0</v>
      </c>
      <c r="F34" s="142"/>
      <c r="G34" s="142"/>
      <c r="H34" s="142"/>
      <c r="I34" s="142"/>
      <c r="J34" s="143">
        <f t="shared" si="1"/>
        <v>0</v>
      </c>
    </row>
    <row r="35">
      <c r="A35" s="138">
        <v>31.0</v>
      </c>
      <c r="B35" s="142"/>
      <c r="C35" s="142"/>
      <c r="D35" s="141">
        <v>0.0</v>
      </c>
      <c r="E35" s="141">
        <v>0.0</v>
      </c>
      <c r="F35" s="142"/>
      <c r="G35" s="142"/>
      <c r="H35" s="142"/>
      <c r="I35" s="142"/>
      <c r="J35" s="143">
        <f t="shared" si="1"/>
        <v>0</v>
      </c>
    </row>
    <row r="36">
      <c r="A36" s="138">
        <v>32.0</v>
      </c>
      <c r="B36" s="142"/>
      <c r="C36" s="142"/>
      <c r="D36" s="141">
        <v>0.0</v>
      </c>
      <c r="E36" s="141">
        <v>0.0</v>
      </c>
      <c r="F36" s="142"/>
      <c r="G36" s="142"/>
      <c r="H36" s="142"/>
      <c r="I36" s="142"/>
      <c r="J36" s="143">
        <f t="shared" si="1"/>
        <v>0</v>
      </c>
    </row>
    <row r="37">
      <c r="A37" s="138">
        <v>33.0</v>
      </c>
      <c r="B37" s="142"/>
      <c r="C37" s="142"/>
      <c r="D37" s="141">
        <v>0.0</v>
      </c>
      <c r="E37" s="141">
        <v>0.0</v>
      </c>
      <c r="F37" s="142"/>
      <c r="G37" s="142"/>
      <c r="H37" s="142"/>
      <c r="I37" s="142"/>
      <c r="J37" s="143">
        <f t="shared" si="1"/>
        <v>0</v>
      </c>
    </row>
    <row r="38">
      <c r="A38" s="138">
        <v>34.0</v>
      </c>
      <c r="B38" s="142"/>
      <c r="C38" s="142"/>
      <c r="D38" s="141">
        <v>0.0</v>
      </c>
      <c r="E38" s="141">
        <v>0.0</v>
      </c>
      <c r="F38" s="142"/>
      <c r="G38" s="142"/>
      <c r="H38" s="142"/>
      <c r="I38" s="142"/>
      <c r="J38" s="143">
        <f t="shared" si="1"/>
        <v>0</v>
      </c>
    </row>
    <row r="39">
      <c r="A39" s="138">
        <v>35.0</v>
      </c>
      <c r="B39" s="142"/>
      <c r="C39" s="142"/>
      <c r="D39" s="141">
        <v>0.0</v>
      </c>
      <c r="E39" s="141">
        <v>0.0</v>
      </c>
      <c r="F39" s="142"/>
      <c r="G39" s="142"/>
      <c r="H39" s="142"/>
      <c r="I39" s="142"/>
      <c r="J39" s="143">
        <f t="shared" si="1"/>
        <v>0</v>
      </c>
    </row>
    <row r="40">
      <c r="A40" s="138">
        <v>36.0</v>
      </c>
      <c r="B40" s="142"/>
      <c r="C40" s="142"/>
      <c r="D40" s="141">
        <v>0.0</v>
      </c>
      <c r="E40" s="141">
        <v>0.0</v>
      </c>
      <c r="F40" s="142"/>
      <c r="G40" s="142"/>
      <c r="H40" s="142"/>
      <c r="I40" s="142"/>
      <c r="J40" s="143">
        <f t="shared" si="1"/>
        <v>0</v>
      </c>
    </row>
    <row r="41">
      <c r="A41" s="138">
        <v>37.0</v>
      </c>
      <c r="B41" s="142"/>
      <c r="C41" s="142"/>
      <c r="D41" s="141">
        <v>0.0</v>
      </c>
      <c r="E41" s="141">
        <v>0.0</v>
      </c>
      <c r="F41" s="142"/>
      <c r="G41" s="142"/>
      <c r="H41" s="142"/>
      <c r="I41" s="142"/>
      <c r="J41" s="143">
        <f t="shared" si="1"/>
        <v>0</v>
      </c>
    </row>
    <row r="42">
      <c r="A42" s="138">
        <v>38.0</v>
      </c>
      <c r="B42" s="142"/>
      <c r="C42" s="142"/>
      <c r="D42" s="141">
        <v>0.0</v>
      </c>
      <c r="E42" s="141">
        <v>0.0</v>
      </c>
      <c r="F42" s="142"/>
      <c r="G42" s="142"/>
      <c r="H42" s="142"/>
      <c r="I42" s="142"/>
      <c r="J42" s="143">
        <f t="shared" si="1"/>
        <v>0</v>
      </c>
    </row>
    <row r="43">
      <c r="A43" s="138">
        <v>39.0</v>
      </c>
      <c r="B43" s="142"/>
      <c r="C43" s="142"/>
      <c r="D43" s="141">
        <v>0.0</v>
      </c>
      <c r="E43" s="141">
        <v>0.0</v>
      </c>
      <c r="F43" s="142"/>
      <c r="G43" s="142"/>
      <c r="H43" s="142"/>
      <c r="I43" s="142"/>
      <c r="J43" s="143">
        <f t="shared" si="1"/>
        <v>0</v>
      </c>
    </row>
    <row r="44">
      <c r="A44" s="138">
        <v>40.0</v>
      </c>
      <c r="B44" s="142"/>
      <c r="C44" s="142"/>
      <c r="D44" s="141">
        <v>0.0</v>
      </c>
      <c r="E44" s="141">
        <v>0.0</v>
      </c>
      <c r="F44" s="142"/>
      <c r="G44" s="142"/>
      <c r="H44" s="142"/>
      <c r="I44" s="142"/>
      <c r="J44" s="143">
        <f t="shared" si="1"/>
        <v>0</v>
      </c>
    </row>
    <row r="45">
      <c r="A45" s="138">
        <v>41.0</v>
      </c>
      <c r="B45" s="142"/>
      <c r="C45" s="142"/>
      <c r="D45" s="141">
        <v>0.0</v>
      </c>
      <c r="E45" s="141">
        <v>0.0</v>
      </c>
      <c r="F45" s="142"/>
      <c r="G45" s="142"/>
      <c r="H45" s="142"/>
      <c r="I45" s="142"/>
      <c r="J45" s="143">
        <f t="shared" si="1"/>
        <v>0</v>
      </c>
    </row>
    <row r="46">
      <c r="A46" s="138">
        <v>42.0</v>
      </c>
      <c r="B46" s="142"/>
      <c r="C46" s="142"/>
      <c r="D46" s="141">
        <v>0.0</v>
      </c>
      <c r="E46" s="141">
        <v>0.0</v>
      </c>
      <c r="F46" s="142"/>
      <c r="G46" s="142"/>
      <c r="H46" s="142"/>
      <c r="I46" s="142"/>
      <c r="J46" s="143">
        <f t="shared" si="1"/>
        <v>0</v>
      </c>
    </row>
    <row r="47">
      <c r="A47" s="138">
        <v>43.0</v>
      </c>
      <c r="B47" s="142"/>
      <c r="C47" s="142"/>
      <c r="D47" s="141">
        <v>0.0</v>
      </c>
      <c r="E47" s="141">
        <v>0.0</v>
      </c>
      <c r="F47" s="142"/>
      <c r="G47" s="142"/>
      <c r="H47" s="142"/>
      <c r="I47" s="142"/>
      <c r="J47" s="143">
        <f t="shared" si="1"/>
        <v>0</v>
      </c>
    </row>
    <row r="48">
      <c r="A48" s="138">
        <v>44.0</v>
      </c>
      <c r="B48" s="142"/>
      <c r="C48" s="142"/>
      <c r="D48" s="141">
        <v>0.0</v>
      </c>
      <c r="E48" s="141">
        <v>0.0</v>
      </c>
      <c r="F48" s="142"/>
      <c r="G48" s="142"/>
      <c r="H48" s="142"/>
      <c r="I48" s="142"/>
      <c r="J48" s="143">
        <f t="shared" si="1"/>
        <v>0</v>
      </c>
    </row>
    <row r="49">
      <c r="A49" s="138">
        <v>45.0</v>
      </c>
      <c r="B49" s="142"/>
      <c r="C49" s="142"/>
      <c r="D49" s="141">
        <v>0.0</v>
      </c>
      <c r="E49" s="141">
        <v>0.0</v>
      </c>
      <c r="F49" s="142"/>
      <c r="G49" s="142"/>
      <c r="H49" s="142"/>
      <c r="I49" s="142"/>
      <c r="J49" s="143">
        <f t="shared" si="1"/>
        <v>0</v>
      </c>
    </row>
    <row r="50">
      <c r="A50" s="138">
        <v>46.0</v>
      </c>
      <c r="B50" s="142"/>
      <c r="C50" s="142"/>
      <c r="D50" s="141">
        <v>0.0</v>
      </c>
      <c r="E50" s="141">
        <v>0.0</v>
      </c>
      <c r="F50" s="142"/>
      <c r="G50" s="142"/>
      <c r="H50" s="142"/>
      <c r="I50" s="142"/>
      <c r="J50" s="143">
        <f t="shared" si="1"/>
        <v>0</v>
      </c>
    </row>
    <row r="51">
      <c r="A51" s="138">
        <v>47.0</v>
      </c>
      <c r="B51" s="142"/>
      <c r="C51" s="142"/>
      <c r="D51" s="141">
        <v>0.0</v>
      </c>
      <c r="E51" s="141">
        <v>0.0</v>
      </c>
      <c r="F51" s="142"/>
      <c r="G51" s="142"/>
      <c r="H51" s="142"/>
      <c r="I51" s="142"/>
      <c r="J51" s="143">
        <f t="shared" si="1"/>
        <v>0</v>
      </c>
    </row>
    <row r="52">
      <c r="A52" s="138">
        <v>48.0</v>
      </c>
      <c r="B52" s="142"/>
      <c r="C52" s="142"/>
      <c r="D52" s="141">
        <v>0.0</v>
      </c>
      <c r="E52" s="141">
        <v>0.0</v>
      </c>
      <c r="F52" s="142"/>
      <c r="G52" s="142"/>
      <c r="H52" s="142"/>
      <c r="I52" s="142"/>
      <c r="J52" s="143">
        <f t="shared" si="1"/>
        <v>0</v>
      </c>
    </row>
    <row r="53">
      <c r="A53" s="138">
        <v>49.0</v>
      </c>
      <c r="B53" s="142"/>
      <c r="C53" s="142"/>
      <c r="D53" s="141">
        <v>0.0</v>
      </c>
      <c r="E53" s="141">
        <v>0.0</v>
      </c>
      <c r="F53" s="142"/>
      <c r="G53" s="142"/>
      <c r="H53" s="142"/>
      <c r="I53" s="142"/>
      <c r="J53" s="143">
        <f t="shared" si="1"/>
        <v>0</v>
      </c>
    </row>
    <row r="54">
      <c r="A54" s="138">
        <v>50.0</v>
      </c>
      <c r="B54" s="142"/>
      <c r="C54" s="142"/>
      <c r="D54" s="141">
        <v>0.0</v>
      </c>
      <c r="E54" s="141">
        <v>0.0</v>
      </c>
      <c r="F54" s="142"/>
      <c r="G54" s="142"/>
      <c r="H54" s="142"/>
      <c r="I54" s="142"/>
      <c r="J54" s="143">
        <f t="shared" si="1"/>
        <v>0</v>
      </c>
    </row>
    <row r="55">
      <c r="A55" s="138">
        <v>51.0</v>
      </c>
      <c r="B55" s="142"/>
      <c r="C55" s="142"/>
      <c r="D55" s="141">
        <v>0.0</v>
      </c>
      <c r="E55" s="141">
        <v>0.0</v>
      </c>
      <c r="F55" s="142"/>
      <c r="G55" s="142"/>
      <c r="H55" s="142"/>
      <c r="I55" s="142"/>
      <c r="J55" s="143">
        <f t="shared" si="1"/>
        <v>0</v>
      </c>
    </row>
    <row r="56">
      <c r="A56" s="138">
        <v>52.0</v>
      </c>
      <c r="B56" s="142"/>
      <c r="C56" s="142"/>
      <c r="D56" s="141">
        <v>0.0</v>
      </c>
      <c r="E56" s="141">
        <v>0.0</v>
      </c>
      <c r="F56" s="142"/>
      <c r="G56" s="142"/>
      <c r="H56" s="142"/>
      <c r="I56" s="142"/>
      <c r="J56" s="143">
        <f t="shared" si="1"/>
        <v>0</v>
      </c>
    </row>
    <row r="57">
      <c r="A57" s="138">
        <v>53.0</v>
      </c>
      <c r="B57" s="142"/>
      <c r="C57" s="142"/>
      <c r="D57" s="141">
        <v>0.0</v>
      </c>
      <c r="E57" s="141">
        <v>0.0</v>
      </c>
      <c r="F57" s="142"/>
      <c r="G57" s="142"/>
      <c r="H57" s="142"/>
      <c r="I57" s="142"/>
      <c r="J57" s="143">
        <f t="shared" si="1"/>
        <v>0</v>
      </c>
    </row>
    <row r="58">
      <c r="A58" s="138">
        <v>54.0</v>
      </c>
      <c r="B58" s="142"/>
      <c r="C58" s="142"/>
      <c r="D58" s="141">
        <v>0.0</v>
      </c>
      <c r="E58" s="141">
        <v>0.0</v>
      </c>
      <c r="F58" s="142"/>
      <c r="G58" s="142"/>
      <c r="H58" s="142"/>
      <c r="I58" s="142"/>
      <c r="J58" s="143">
        <f t="shared" si="1"/>
        <v>0</v>
      </c>
    </row>
    <row r="59">
      <c r="A59" s="138">
        <v>55.0</v>
      </c>
      <c r="B59" s="142"/>
      <c r="C59" s="142"/>
      <c r="D59" s="141">
        <v>0.0</v>
      </c>
      <c r="E59" s="141">
        <v>0.0</v>
      </c>
      <c r="F59" s="142"/>
      <c r="G59" s="142"/>
      <c r="H59" s="142"/>
      <c r="I59" s="142"/>
      <c r="J59" s="143">
        <f t="shared" si="1"/>
        <v>0</v>
      </c>
    </row>
    <row r="60">
      <c r="A60" s="138">
        <v>56.0</v>
      </c>
      <c r="B60" s="142"/>
      <c r="C60" s="142"/>
      <c r="D60" s="141">
        <v>0.0</v>
      </c>
      <c r="E60" s="141">
        <v>0.0</v>
      </c>
      <c r="F60" s="142"/>
      <c r="G60" s="142"/>
      <c r="H60" s="142"/>
      <c r="I60" s="142"/>
      <c r="J60" s="143">
        <f t="shared" si="1"/>
        <v>0</v>
      </c>
    </row>
    <row r="61">
      <c r="A61" s="138">
        <v>57.0</v>
      </c>
      <c r="B61" s="142"/>
      <c r="C61" s="142"/>
      <c r="D61" s="141">
        <v>0.0</v>
      </c>
      <c r="E61" s="141">
        <v>0.0</v>
      </c>
      <c r="F61" s="142"/>
      <c r="G61" s="142"/>
      <c r="H61" s="142"/>
      <c r="I61" s="142"/>
      <c r="J61" s="143">
        <f t="shared" si="1"/>
        <v>0</v>
      </c>
    </row>
    <row r="62">
      <c r="A62" s="138">
        <v>58.0</v>
      </c>
      <c r="B62" s="142"/>
      <c r="C62" s="142"/>
      <c r="D62" s="141">
        <v>0.0</v>
      </c>
      <c r="E62" s="141">
        <v>0.0</v>
      </c>
      <c r="F62" s="142"/>
      <c r="G62" s="142"/>
      <c r="H62" s="142"/>
      <c r="I62" s="142"/>
      <c r="J62" s="143">
        <f t="shared" si="1"/>
        <v>0</v>
      </c>
    </row>
    <row r="63">
      <c r="A63" s="138">
        <v>59.0</v>
      </c>
      <c r="B63" s="142"/>
      <c r="C63" s="142"/>
      <c r="D63" s="141">
        <v>0.0</v>
      </c>
      <c r="E63" s="141">
        <v>0.0</v>
      </c>
      <c r="F63" s="142"/>
      <c r="G63" s="142"/>
      <c r="H63" s="142"/>
      <c r="I63" s="142"/>
      <c r="J63" s="143">
        <f t="shared" si="1"/>
        <v>0</v>
      </c>
    </row>
    <row r="64">
      <c r="A64" s="138">
        <v>60.0</v>
      </c>
      <c r="B64" s="142"/>
      <c r="C64" s="142"/>
      <c r="D64" s="141">
        <v>0.0</v>
      </c>
      <c r="E64" s="141">
        <v>0.0</v>
      </c>
      <c r="F64" s="142"/>
      <c r="G64" s="142"/>
      <c r="H64" s="142"/>
      <c r="I64" s="142"/>
      <c r="J64" s="143">
        <f t="shared" si="1"/>
        <v>0</v>
      </c>
    </row>
    <row r="65">
      <c r="A65" s="138">
        <v>61.0</v>
      </c>
      <c r="B65" s="142"/>
      <c r="C65" s="142"/>
      <c r="D65" s="141">
        <v>0.0</v>
      </c>
      <c r="E65" s="141">
        <v>0.0</v>
      </c>
      <c r="F65" s="142"/>
      <c r="G65" s="142"/>
      <c r="H65" s="142"/>
      <c r="I65" s="142"/>
      <c r="J65" s="143">
        <f t="shared" si="1"/>
        <v>0</v>
      </c>
    </row>
    <row r="66">
      <c r="A66" s="138">
        <v>62.0</v>
      </c>
      <c r="B66" s="142"/>
      <c r="C66" s="142"/>
      <c r="D66" s="141">
        <v>0.0</v>
      </c>
      <c r="E66" s="141">
        <v>0.0</v>
      </c>
      <c r="F66" s="142"/>
      <c r="G66" s="142"/>
      <c r="H66" s="142"/>
      <c r="I66" s="142"/>
      <c r="J66" s="143">
        <f t="shared" si="1"/>
        <v>0</v>
      </c>
    </row>
    <row r="67">
      <c r="A67" s="138">
        <v>63.0</v>
      </c>
      <c r="B67" s="142"/>
      <c r="C67" s="142"/>
      <c r="D67" s="141">
        <v>0.0</v>
      </c>
      <c r="E67" s="141">
        <v>0.0</v>
      </c>
      <c r="F67" s="142"/>
      <c r="G67" s="142"/>
      <c r="H67" s="142"/>
      <c r="I67" s="142"/>
      <c r="J67" s="143">
        <f t="shared" si="1"/>
        <v>0</v>
      </c>
    </row>
    <row r="68">
      <c r="A68" s="138">
        <v>64.0</v>
      </c>
      <c r="B68" s="142"/>
      <c r="C68" s="142"/>
      <c r="D68" s="141">
        <v>0.0</v>
      </c>
      <c r="E68" s="141">
        <v>0.0</v>
      </c>
      <c r="F68" s="142"/>
      <c r="G68" s="142"/>
      <c r="H68" s="142"/>
      <c r="I68" s="142"/>
      <c r="J68" s="143">
        <f t="shared" si="1"/>
        <v>0</v>
      </c>
    </row>
    <row r="69">
      <c r="A69" s="138">
        <v>65.0</v>
      </c>
      <c r="B69" s="142"/>
      <c r="C69" s="142"/>
      <c r="D69" s="141">
        <v>0.0</v>
      </c>
      <c r="E69" s="141">
        <v>0.0</v>
      </c>
      <c r="F69" s="142"/>
      <c r="G69" s="142"/>
      <c r="H69" s="142"/>
      <c r="I69" s="142"/>
      <c r="J69" s="143">
        <f t="shared" si="1"/>
        <v>0</v>
      </c>
    </row>
    <row r="70">
      <c r="A70" s="138">
        <v>66.0</v>
      </c>
      <c r="B70" s="142"/>
      <c r="C70" s="142"/>
      <c r="D70" s="141">
        <v>0.0</v>
      </c>
      <c r="E70" s="141">
        <v>0.0</v>
      </c>
      <c r="F70" s="142"/>
      <c r="G70" s="142"/>
      <c r="H70" s="142"/>
      <c r="I70" s="142"/>
      <c r="J70" s="143">
        <f t="shared" si="1"/>
        <v>0</v>
      </c>
    </row>
    <row r="71">
      <c r="A71" s="138">
        <v>67.0</v>
      </c>
      <c r="B71" s="142"/>
      <c r="C71" s="142"/>
      <c r="D71" s="141">
        <v>0.0</v>
      </c>
      <c r="E71" s="141">
        <v>0.0</v>
      </c>
      <c r="F71" s="142"/>
      <c r="G71" s="142"/>
      <c r="H71" s="142"/>
      <c r="I71" s="142"/>
      <c r="J71" s="143">
        <f t="shared" si="1"/>
        <v>0</v>
      </c>
    </row>
    <row r="72">
      <c r="A72" s="138">
        <v>68.0</v>
      </c>
      <c r="B72" s="142"/>
      <c r="C72" s="142"/>
      <c r="D72" s="141">
        <v>0.0</v>
      </c>
      <c r="E72" s="141">
        <v>0.0</v>
      </c>
      <c r="F72" s="142"/>
      <c r="G72" s="142"/>
      <c r="H72" s="142"/>
      <c r="I72" s="142"/>
      <c r="J72" s="143">
        <f t="shared" si="1"/>
        <v>0</v>
      </c>
    </row>
    <row r="73">
      <c r="A73" s="138">
        <v>69.0</v>
      </c>
      <c r="B73" s="142"/>
      <c r="C73" s="142"/>
      <c r="D73" s="141">
        <v>0.0</v>
      </c>
      <c r="E73" s="141">
        <v>0.0</v>
      </c>
      <c r="F73" s="142"/>
      <c r="G73" s="142"/>
      <c r="H73" s="142"/>
      <c r="I73" s="142"/>
      <c r="J73" s="143">
        <f t="shared" si="1"/>
        <v>0</v>
      </c>
    </row>
    <row r="74">
      <c r="A74" s="138">
        <v>70.0</v>
      </c>
      <c r="B74" s="142"/>
      <c r="C74" s="142"/>
      <c r="D74" s="141">
        <v>0.0</v>
      </c>
      <c r="E74" s="141">
        <v>0.0</v>
      </c>
      <c r="F74" s="142"/>
      <c r="G74" s="142"/>
      <c r="H74" s="142"/>
      <c r="I74" s="142"/>
      <c r="J74" s="143">
        <f t="shared" si="1"/>
        <v>0</v>
      </c>
    </row>
    <row r="75">
      <c r="A75" s="138">
        <v>71.0</v>
      </c>
      <c r="B75" s="142"/>
      <c r="C75" s="142"/>
      <c r="D75" s="141">
        <v>0.0</v>
      </c>
      <c r="E75" s="141">
        <v>0.0</v>
      </c>
      <c r="F75" s="142"/>
      <c r="G75" s="142"/>
      <c r="H75" s="142"/>
      <c r="I75" s="142"/>
      <c r="J75" s="143">
        <f t="shared" si="1"/>
        <v>0</v>
      </c>
    </row>
    <row r="76">
      <c r="A76" s="138">
        <v>72.0</v>
      </c>
      <c r="B76" s="142"/>
      <c r="C76" s="142"/>
      <c r="D76" s="141">
        <v>0.0</v>
      </c>
      <c r="E76" s="141">
        <v>0.0</v>
      </c>
      <c r="F76" s="142"/>
      <c r="G76" s="142"/>
      <c r="H76" s="142"/>
      <c r="I76" s="142"/>
      <c r="J76" s="143">
        <f t="shared" si="1"/>
        <v>0</v>
      </c>
    </row>
    <row r="77">
      <c r="A77" s="138">
        <v>73.0</v>
      </c>
      <c r="B77" s="142"/>
      <c r="C77" s="142"/>
      <c r="D77" s="141">
        <v>0.0</v>
      </c>
      <c r="E77" s="141">
        <v>0.0</v>
      </c>
      <c r="F77" s="142"/>
      <c r="G77" s="142"/>
      <c r="H77" s="142"/>
      <c r="I77" s="142"/>
      <c r="J77" s="143">
        <f t="shared" si="1"/>
        <v>0</v>
      </c>
    </row>
    <row r="78">
      <c r="A78" s="138">
        <v>74.0</v>
      </c>
      <c r="B78" s="142"/>
      <c r="C78" s="142"/>
      <c r="D78" s="141">
        <v>0.0</v>
      </c>
      <c r="E78" s="141">
        <v>0.0</v>
      </c>
      <c r="F78" s="142"/>
      <c r="G78" s="142"/>
      <c r="H78" s="142"/>
      <c r="I78" s="142"/>
      <c r="J78" s="143">
        <f t="shared" si="1"/>
        <v>0</v>
      </c>
    </row>
    <row r="79">
      <c r="A79" s="138">
        <v>75.0</v>
      </c>
      <c r="B79" s="142"/>
      <c r="C79" s="142"/>
      <c r="D79" s="141">
        <v>0.0</v>
      </c>
      <c r="E79" s="141">
        <v>0.0</v>
      </c>
      <c r="F79" s="142"/>
      <c r="G79" s="142"/>
      <c r="H79" s="142"/>
      <c r="I79" s="142"/>
      <c r="J79" s="143">
        <f t="shared" si="1"/>
        <v>0</v>
      </c>
    </row>
    <row r="80">
      <c r="A80" s="138">
        <v>76.0</v>
      </c>
      <c r="B80" s="142"/>
      <c r="C80" s="142"/>
      <c r="D80" s="141">
        <v>0.0</v>
      </c>
      <c r="E80" s="141">
        <v>0.0</v>
      </c>
      <c r="F80" s="142"/>
      <c r="G80" s="142"/>
      <c r="H80" s="142"/>
      <c r="I80" s="142"/>
      <c r="J80" s="143">
        <f t="shared" si="1"/>
        <v>0</v>
      </c>
    </row>
    <row r="81">
      <c r="A81" s="138">
        <v>77.0</v>
      </c>
      <c r="B81" s="142"/>
      <c r="C81" s="142"/>
      <c r="D81" s="141">
        <v>0.0</v>
      </c>
      <c r="E81" s="141">
        <v>0.0</v>
      </c>
      <c r="F81" s="142"/>
      <c r="G81" s="142"/>
      <c r="H81" s="142"/>
      <c r="I81" s="142"/>
      <c r="J81" s="143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G16">
    <cfRule type="notContainsBlanks" dxfId="2" priority="1">
      <formula>LEN(TRIM(G16))&gt;0</formula>
    </cfRule>
  </conditionalFormatting>
  <conditionalFormatting sqref="F5:F125">
    <cfRule type="containsText" dxfId="7" priority="2" operator="containsText" text="oui">
      <formula>NOT(ISERROR(SEARCH(("oui"),(F5))))</formula>
    </cfRule>
  </conditionalFormatting>
  <conditionalFormatting sqref="F5:F125">
    <cfRule type="containsText" dxfId="6" priority="3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0.13"/>
    <col customWidth="1" min="5" max="5" width="16.88"/>
    <col customWidth="1" min="10" max="10" width="13.88"/>
    <col customWidth="1" min="12" max="12" width="33.0"/>
    <col customWidth="1" min="13" max="13" width="18.13"/>
    <col customWidth="1" min="14" max="14" width="17.38"/>
    <col customWidth="1" min="16" max="16" width="16.25"/>
  </cols>
  <sheetData>
    <row r="1">
      <c r="A1" s="128" t="s">
        <v>143</v>
      </c>
      <c r="B1" s="129"/>
      <c r="C1" s="129"/>
      <c r="D1" s="129"/>
      <c r="E1" s="129"/>
      <c r="F1" s="129"/>
      <c r="G1" s="129"/>
      <c r="H1" s="129"/>
      <c r="I1" s="129"/>
      <c r="J1" s="113"/>
      <c r="K1" s="91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32" t="s">
        <v>120</v>
      </c>
      <c r="B3" s="133" t="s">
        <v>121</v>
      </c>
      <c r="C3" s="133" t="s">
        <v>122</v>
      </c>
      <c r="D3" s="155" t="s">
        <v>123</v>
      </c>
      <c r="E3" s="155" t="s">
        <v>124</v>
      </c>
      <c r="F3" s="135" t="s">
        <v>125</v>
      </c>
      <c r="G3" s="136" t="s">
        <v>144</v>
      </c>
      <c r="H3" s="136" t="s">
        <v>144</v>
      </c>
      <c r="I3" s="136" t="s">
        <v>144</v>
      </c>
      <c r="J3" s="137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38">
        <v>1.0</v>
      </c>
      <c r="B5" s="156">
        <v>46119.0</v>
      </c>
      <c r="C5" s="149" t="s">
        <v>145</v>
      </c>
      <c r="D5" s="141">
        <v>0.6875</v>
      </c>
      <c r="E5" s="141">
        <v>0.6951388888888889</v>
      </c>
      <c r="F5" s="140" t="s">
        <v>130</v>
      </c>
      <c r="G5" s="149" t="s">
        <v>146</v>
      </c>
      <c r="H5" s="149" t="s">
        <v>147</v>
      </c>
      <c r="I5" s="149" t="s">
        <v>147</v>
      </c>
      <c r="J5" s="143">
        <f t="shared" ref="J5:J81" si="1">E5-D5</f>
        <v>0.007638888889</v>
      </c>
    </row>
    <row r="6">
      <c r="A6" s="138">
        <v>2.0</v>
      </c>
      <c r="B6" s="156">
        <v>46119.0</v>
      </c>
      <c r="C6" s="149" t="s">
        <v>145</v>
      </c>
      <c r="D6" s="141">
        <v>0.7048611111111112</v>
      </c>
      <c r="E6" s="141">
        <v>0.7104166666666667</v>
      </c>
      <c r="F6" s="140" t="s">
        <v>130</v>
      </c>
      <c r="G6" s="149" t="s">
        <v>148</v>
      </c>
      <c r="H6" s="149" t="s">
        <v>147</v>
      </c>
      <c r="I6" s="149" t="s">
        <v>147</v>
      </c>
      <c r="J6" s="143">
        <f t="shared" si="1"/>
        <v>0.005555555556</v>
      </c>
    </row>
    <row r="7">
      <c r="A7" s="138">
        <v>3.0</v>
      </c>
      <c r="B7" s="156">
        <v>46119.0</v>
      </c>
      <c r="C7" s="149" t="s">
        <v>145</v>
      </c>
      <c r="D7" s="141">
        <v>0.7166666666666667</v>
      </c>
      <c r="E7" s="141">
        <v>0.7263888888888889</v>
      </c>
      <c r="F7" s="140" t="s">
        <v>138</v>
      </c>
      <c r="G7" s="149" t="s">
        <v>149</v>
      </c>
      <c r="H7" s="149" t="s">
        <v>150</v>
      </c>
      <c r="I7" s="149" t="s">
        <v>151</v>
      </c>
      <c r="J7" s="143">
        <f t="shared" si="1"/>
        <v>0.009722222222</v>
      </c>
    </row>
    <row r="8">
      <c r="A8" s="138">
        <v>4.0</v>
      </c>
      <c r="B8" s="156">
        <v>46119.0</v>
      </c>
      <c r="C8" s="149" t="s">
        <v>145</v>
      </c>
      <c r="D8" s="141">
        <v>0.3541666666666667</v>
      </c>
      <c r="E8" s="141">
        <v>0.36666666666666664</v>
      </c>
      <c r="F8" s="140" t="s">
        <v>130</v>
      </c>
      <c r="G8" s="142"/>
      <c r="H8" s="149" t="s">
        <v>146</v>
      </c>
      <c r="I8" s="149"/>
      <c r="J8" s="143">
        <f t="shared" si="1"/>
        <v>0.0125</v>
      </c>
    </row>
    <row r="9">
      <c r="A9" s="138">
        <v>5.0</v>
      </c>
      <c r="B9" s="156">
        <v>46120.0</v>
      </c>
      <c r="C9" s="149" t="s">
        <v>145</v>
      </c>
      <c r="D9" s="141">
        <v>0.3680555555555556</v>
      </c>
      <c r="E9" s="141">
        <v>0.3715277777777778</v>
      </c>
      <c r="F9" s="140" t="s">
        <v>130</v>
      </c>
      <c r="G9" s="142"/>
      <c r="H9" s="149" t="s">
        <v>152</v>
      </c>
      <c r="I9" s="142"/>
      <c r="J9" s="143">
        <f t="shared" si="1"/>
        <v>0.003472222222</v>
      </c>
    </row>
    <row r="10">
      <c r="A10" s="138">
        <v>6.0</v>
      </c>
      <c r="B10" s="156">
        <v>46120.0</v>
      </c>
      <c r="C10" s="149" t="s">
        <v>145</v>
      </c>
      <c r="D10" s="141">
        <v>0.3715277777777778</v>
      </c>
      <c r="E10" s="141">
        <v>0.375</v>
      </c>
      <c r="F10" s="140" t="s">
        <v>130</v>
      </c>
      <c r="G10" s="149" t="s">
        <v>147</v>
      </c>
      <c r="H10" s="142"/>
      <c r="I10" s="149" t="s">
        <v>153</v>
      </c>
      <c r="J10" s="143">
        <f t="shared" si="1"/>
        <v>0.003472222222</v>
      </c>
    </row>
    <row r="11">
      <c r="A11" s="138">
        <v>7.0</v>
      </c>
      <c r="B11" s="156">
        <v>46120.0</v>
      </c>
      <c r="C11" s="149" t="s">
        <v>145</v>
      </c>
      <c r="D11" s="144">
        <v>0.3763888888888889</v>
      </c>
      <c r="E11" s="141">
        <v>0.3798611111111111</v>
      </c>
      <c r="F11" s="140" t="s">
        <v>130</v>
      </c>
      <c r="G11" s="149" t="s">
        <v>154</v>
      </c>
      <c r="H11" s="142"/>
      <c r="I11" s="149" t="s">
        <v>147</v>
      </c>
      <c r="J11" s="143">
        <f t="shared" si="1"/>
        <v>0.003472222222</v>
      </c>
    </row>
    <row r="12">
      <c r="A12" s="138">
        <v>8.0</v>
      </c>
      <c r="B12" s="156">
        <v>46120.0</v>
      </c>
      <c r="C12" s="149" t="s">
        <v>145</v>
      </c>
      <c r="D12" s="144">
        <v>0.3798611111111111</v>
      </c>
      <c r="E12" s="141">
        <v>0.3840277777777778</v>
      </c>
      <c r="F12" s="140" t="s">
        <v>130</v>
      </c>
      <c r="G12" s="149" t="s">
        <v>147</v>
      </c>
      <c r="H12" s="142"/>
      <c r="I12" s="149" t="s">
        <v>152</v>
      </c>
      <c r="J12" s="143">
        <f t="shared" si="1"/>
        <v>0.004166666667</v>
      </c>
    </row>
    <row r="13">
      <c r="A13" s="138">
        <v>9.0</v>
      </c>
      <c r="B13" s="156">
        <v>46120.0</v>
      </c>
      <c r="C13" s="149" t="s">
        <v>145</v>
      </c>
      <c r="D13" s="141">
        <v>0.38819444444444445</v>
      </c>
      <c r="E13" s="141">
        <v>0.39166666666666666</v>
      </c>
      <c r="F13" s="140" t="s">
        <v>130</v>
      </c>
      <c r="G13" s="149" t="s">
        <v>147</v>
      </c>
      <c r="H13" s="142"/>
      <c r="I13" s="149" t="s">
        <v>154</v>
      </c>
      <c r="J13" s="143">
        <f t="shared" si="1"/>
        <v>0.003472222222</v>
      </c>
    </row>
    <row r="14">
      <c r="A14" s="138">
        <v>10.0</v>
      </c>
      <c r="B14" s="156">
        <v>46119.0</v>
      </c>
      <c r="C14" s="149" t="s">
        <v>145</v>
      </c>
      <c r="D14" s="141">
        <v>0.7104166666666667</v>
      </c>
      <c r="E14" s="141">
        <v>0.7138888888888889</v>
      </c>
      <c r="F14" s="140" t="s">
        <v>138</v>
      </c>
      <c r="G14" s="142"/>
      <c r="H14" s="149">
        <v>100.0</v>
      </c>
      <c r="I14" s="142"/>
      <c r="J14" s="143">
        <f t="shared" si="1"/>
        <v>0.003472222222</v>
      </c>
    </row>
    <row r="15">
      <c r="A15" s="138">
        <v>11.0</v>
      </c>
      <c r="B15" s="156">
        <v>46120.0</v>
      </c>
      <c r="C15" s="149" t="s">
        <v>145</v>
      </c>
      <c r="D15" s="141">
        <v>0.39166666666666666</v>
      </c>
      <c r="E15" s="141">
        <v>0.3958333333333333</v>
      </c>
      <c r="F15" s="140" t="s">
        <v>130</v>
      </c>
      <c r="G15" s="142"/>
      <c r="H15" s="149" t="s">
        <v>147</v>
      </c>
      <c r="I15" s="142"/>
      <c r="J15" s="143">
        <f t="shared" si="1"/>
        <v>0.004166666667</v>
      </c>
    </row>
    <row r="16">
      <c r="A16" s="138">
        <v>12.0</v>
      </c>
      <c r="B16" s="142"/>
      <c r="C16" s="149" t="s">
        <v>145</v>
      </c>
      <c r="D16" s="141">
        <v>0.3958333333333333</v>
      </c>
      <c r="E16" s="141">
        <v>0.3993055555555556</v>
      </c>
      <c r="F16" s="140" t="s">
        <v>130</v>
      </c>
      <c r="G16" s="149" t="s">
        <v>154</v>
      </c>
      <c r="H16" s="142"/>
      <c r="I16" s="142"/>
      <c r="J16" s="143">
        <f t="shared" si="1"/>
        <v>0.003472222222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38">
        <v>13.0</v>
      </c>
      <c r="B17" s="142"/>
      <c r="C17" s="149" t="s">
        <v>145</v>
      </c>
      <c r="D17" s="141">
        <v>0.4</v>
      </c>
      <c r="E17" s="141">
        <v>0.40208333333333335</v>
      </c>
      <c r="F17" s="149" t="s">
        <v>130</v>
      </c>
      <c r="G17" s="149" t="s">
        <v>147</v>
      </c>
      <c r="H17" s="142"/>
      <c r="I17" s="142"/>
      <c r="J17" s="143">
        <f t="shared" si="1"/>
        <v>0.002083333333</v>
      </c>
      <c r="L17" s="146">
        <f>COUNTA(F5:F92)</f>
        <v>28</v>
      </c>
      <c r="M17" s="147">
        <f>COUNTIF(F5:F93,"non")</f>
        <v>2</v>
      </c>
      <c r="N17" s="147">
        <f>COUNTIF(F5:F92,"oui")</f>
        <v>26</v>
      </c>
      <c r="O17" s="146">
        <f>(L17-M17)/L17</f>
        <v>0.9285714286</v>
      </c>
      <c r="P17" s="148">
        <f>AVERAGEIF(J$5:J$200,"&lt;&gt;0")</f>
        <v>0.003745039683</v>
      </c>
    </row>
    <row r="18">
      <c r="A18" s="138">
        <v>14.0</v>
      </c>
      <c r="B18" s="142"/>
      <c r="C18" s="149" t="s">
        <v>145</v>
      </c>
      <c r="D18" s="141">
        <v>0.4027777777777778</v>
      </c>
      <c r="E18" s="141">
        <v>0.4048611111111111</v>
      </c>
      <c r="F18" s="149" t="s">
        <v>130</v>
      </c>
      <c r="G18" s="142"/>
      <c r="H18" s="149" t="s">
        <v>154</v>
      </c>
      <c r="I18" s="142"/>
      <c r="J18" s="143">
        <f t="shared" si="1"/>
        <v>0.002083333333</v>
      </c>
    </row>
    <row r="19">
      <c r="A19" s="138">
        <v>15.0</v>
      </c>
      <c r="B19" s="142"/>
      <c r="C19" s="149" t="s">
        <v>145</v>
      </c>
      <c r="D19" s="141">
        <v>0.40555555555555556</v>
      </c>
      <c r="E19" s="141">
        <v>0.4083333333333333</v>
      </c>
      <c r="F19" s="149" t="s">
        <v>130</v>
      </c>
      <c r="G19" s="142"/>
      <c r="H19" s="149" t="s">
        <v>154</v>
      </c>
      <c r="I19" s="142"/>
      <c r="J19" s="143">
        <f t="shared" si="1"/>
        <v>0.002777777778</v>
      </c>
    </row>
    <row r="20">
      <c r="A20" s="138">
        <v>16.0</v>
      </c>
      <c r="B20" s="142"/>
      <c r="C20" s="149" t="s">
        <v>145</v>
      </c>
      <c r="D20" s="141">
        <v>0.40902777777777777</v>
      </c>
      <c r="E20" s="141">
        <v>0.4111111111111111</v>
      </c>
      <c r="F20" s="149" t="s">
        <v>130</v>
      </c>
      <c r="G20" s="142"/>
      <c r="H20" s="149" t="s">
        <v>147</v>
      </c>
      <c r="I20" s="142"/>
      <c r="J20" s="143">
        <f t="shared" si="1"/>
        <v>0.002083333333</v>
      </c>
    </row>
    <row r="21">
      <c r="A21" s="138">
        <v>17.0</v>
      </c>
      <c r="B21" s="142"/>
      <c r="C21" s="149" t="s">
        <v>145</v>
      </c>
      <c r="D21" s="141">
        <v>0.4111111111111111</v>
      </c>
      <c r="E21" s="141">
        <v>0.4131944444444444</v>
      </c>
      <c r="F21" s="149" t="s">
        <v>130</v>
      </c>
      <c r="G21" s="142"/>
      <c r="H21" s="149" t="s">
        <v>147</v>
      </c>
      <c r="I21" s="142"/>
      <c r="J21" s="143">
        <f t="shared" si="1"/>
        <v>0.002083333333</v>
      </c>
    </row>
    <row r="22">
      <c r="A22" s="138">
        <v>18.0</v>
      </c>
      <c r="B22" s="142"/>
      <c r="C22" s="149" t="s">
        <v>145</v>
      </c>
      <c r="D22" s="141">
        <v>0.4131944444444444</v>
      </c>
      <c r="E22" s="141">
        <v>0.41597222222222224</v>
      </c>
      <c r="F22" s="149" t="s">
        <v>130</v>
      </c>
      <c r="G22" s="142"/>
      <c r="H22" s="149" t="s">
        <v>154</v>
      </c>
      <c r="I22" s="142"/>
      <c r="J22" s="143">
        <f t="shared" si="1"/>
        <v>0.002777777778</v>
      </c>
    </row>
    <row r="23">
      <c r="A23" s="138">
        <v>19.0</v>
      </c>
      <c r="B23" s="142"/>
      <c r="C23" s="149" t="s">
        <v>145</v>
      </c>
      <c r="D23" s="141">
        <v>0.4270833333333333</v>
      </c>
      <c r="E23" s="141">
        <v>0.4305555555555556</v>
      </c>
      <c r="F23" s="149" t="s">
        <v>130</v>
      </c>
      <c r="G23" s="142"/>
      <c r="H23" s="149" t="s">
        <v>147</v>
      </c>
      <c r="I23" s="142"/>
      <c r="J23" s="143">
        <f t="shared" si="1"/>
        <v>0.003472222222</v>
      </c>
    </row>
    <row r="24">
      <c r="A24" s="138">
        <v>20.0</v>
      </c>
      <c r="B24" s="142"/>
      <c r="C24" s="149" t="s">
        <v>145</v>
      </c>
      <c r="D24" s="141">
        <v>0.43125</v>
      </c>
      <c r="E24" s="141">
        <v>0.4340277777777778</v>
      </c>
      <c r="F24" s="149" t="s">
        <v>130</v>
      </c>
      <c r="G24" s="142"/>
      <c r="H24" s="149" t="s">
        <v>148</v>
      </c>
      <c r="I24" s="142"/>
      <c r="J24" s="143">
        <f t="shared" si="1"/>
        <v>0.002777777778</v>
      </c>
    </row>
    <row r="25">
      <c r="A25" s="138">
        <v>21.0</v>
      </c>
      <c r="B25" s="142"/>
      <c r="C25" s="149" t="s">
        <v>145</v>
      </c>
      <c r="D25" s="141">
        <v>0.43472222222222223</v>
      </c>
      <c r="E25" s="141">
        <v>0.4375</v>
      </c>
      <c r="F25" s="149" t="s">
        <v>130</v>
      </c>
      <c r="G25" s="142"/>
      <c r="H25" s="149" t="s">
        <v>154</v>
      </c>
      <c r="I25" s="142"/>
      <c r="J25" s="143">
        <f t="shared" si="1"/>
        <v>0.002777777778</v>
      </c>
    </row>
    <row r="26">
      <c r="A26" s="138">
        <v>22.0</v>
      </c>
      <c r="B26" s="142"/>
      <c r="C26" s="149" t="s">
        <v>145</v>
      </c>
      <c r="D26" s="141">
        <v>0.4375</v>
      </c>
      <c r="E26" s="141">
        <v>0.44027777777777777</v>
      </c>
      <c r="F26" s="149" t="s">
        <v>130</v>
      </c>
      <c r="G26" s="142"/>
      <c r="H26" s="149" t="s">
        <v>154</v>
      </c>
      <c r="I26" s="142"/>
      <c r="J26" s="143">
        <f t="shared" si="1"/>
        <v>0.002777777778</v>
      </c>
    </row>
    <row r="27">
      <c r="A27" s="138">
        <v>23.0</v>
      </c>
      <c r="B27" s="142"/>
      <c r="C27" s="149" t="s">
        <v>145</v>
      </c>
      <c r="D27" s="141">
        <v>0.44027777777777777</v>
      </c>
      <c r="E27" s="141">
        <v>0.44305555555555554</v>
      </c>
      <c r="F27" s="149" t="s">
        <v>130</v>
      </c>
      <c r="G27" s="142"/>
      <c r="H27" s="149" t="s">
        <v>154</v>
      </c>
      <c r="I27" s="142"/>
      <c r="J27" s="143">
        <f t="shared" si="1"/>
        <v>0.002777777778</v>
      </c>
    </row>
    <row r="28">
      <c r="A28" s="138">
        <v>24.0</v>
      </c>
      <c r="B28" s="142"/>
      <c r="C28" s="149" t="s">
        <v>145</v>
      </c>
      <c r="D28" s="141">
        <v>0.44305555555555554</v>
      </c>
      <c r="E28" s="141">
        <v>0.44583333333333336</v>
      </c>
      <c r="F28" s="140" t="s">
        <v>130</v>
      </c>
      <c r="G28" s="142"/>
      <c r="H28" s="149" t="s">
        <v>148</v>
      </c>
      <c r="I28" s="142"/>
      <c r="J28" s="143">
        <f t="shared" si="1"/>
        <v>0.002777777778</v>
      </c>
    </row>
    <row r="29">
      <c r="A29" s="138">
        <v>25.0</v>
      </c>
      <c r="B29" s="142"/>
      <c r="C29" s="149" t="s">
        <v>145</v>
      </c>
      <c r="D29" s="141">
        <v>0.4527777777777778</v>
      </c>
      <c r="E29" s="141">
        <v>0.4548611111111111</v>
      </c>
      <c r="F29" s="140" t="s">
        <v>130</v>
      </c>
      <c r="G29" s="142"/>
      <c r="H29" s="149" t="s">
        <v>154</v>
      </c>
      <c r="I29" s="142"/>
      <c r="J29" s="143">
        <f t="shared" si="1"/>
        <v>0.002083333333</v>
      </c>
    </row>
    <row r="30">
      <c r="A30" s="138">
        <v>26.0</v>
      </c>
      <c r="B30" s="142"/>
      <c r="C30" s="149" t="s">
        <v>145</v>
      </c>
      <c r="D30" s="141">
        <v>0.4548611111111111</v>
      </c>
      <c r="E30" s="141">
        <v>0.4576388888888889</v>
      </c>
      <c r="F30" s="149" t="s">
        <v>130</v>
      </c>
      <c r="G30" s="142"/>
      <c r="H30" s="149" t="s">
        <v>147</v>
      </c>
      <c r="I30" s="142"/>
      <c r="J30" s="143">
        <f t="shared" si="1"/>
        <v>0.002777777778</v>
      </c>
    </row>
    <row r="31">
      <c r="A31" s="138">
        <v>27.0</v>
      </c>
      <c r="B31" s="142"/>
      <c r="C31" s="149" t="s">
        <v>145</v>
      </c>
      <c r="D31" s="141">
        <v>0.49027777777777776</v>
      </c>
      <c r="E31" s="141">
        <v>0.49236111111111114</v>
      </c>
      <c r="F31" s="149" t="s">
        <v>130</v>
      </c>
      <c r="G31" s="142"/>
      <c r="H31" s="149" t="s">
        <v>154</v>
      </c>
      <c r="I31" s="142"/>
      <c r="J31" s="143">
        <f t="shared" si="1"/>
        <v>0.002083333333</v>
      </c>
    </row>
    <row r="32">
      <c r="A32" s="138">
        <v>28.0</v>
      </c>
      <c r="B32" s="142"/>
      <c r="C32" s="149" t="s">
        <v>145</v>
      </c>
      <c r="D32" s="141">
        <v>0.4930555555555556</v>
      </c>
      <c r="E32" s="141">
        <v>0.4951388888888889</v>
      </c>
      <c r="F32" s="149" t="s">
        <v>130</v>
      </c>
      <c r="G32" s="142"/>
      <c r="H32" s="149" t="s">
        <v>152</v>
      </c>
      <c r="I32" s="142"/>
      <c r="J32" s="143">
        <f t="shared" si="1"/>
        <v>0.002083333333</v>
      </c>
    </row>
    <row r="33">
      <c r="A33" s="138">
        <v>29.0</v>
      </c>
      <c r="B33" s="142"/>
      <c r="C33" s="149" t="s">
        <v>145</v>
      </c>
      <c r="D33" s="141">
        <v>0.0</v>
      </c>
      <c r="E33" s="141">
        <v>0.0</v>
      </c>
      <c r="F33" s="142"/>
      <c r="G33" s="142"/>
      <c r="H33" s="142"/>
      <c r="I33" s="142"/>
      <c r="J33" s="143">
        <f t="shared" si="1"/>
        <v>0</v>
      </c>
    </row>
    <row r="34">
      <c r="A34" s="138">
        <v>30.0</v>
      </c>
      <c r="B34" s="142"/>
      <c r="C34" s="149" t="s">
        <v>145</v>
      </c>
      <c r="D34" s="141">
        <v>0.0</v>
      </c>
      <c r="E34" s="141">
        <v>0.0</v>
      </c>
      <c r="F34" s="142"/>
      <c r="G34" s="142"/>
      <c r="H34" s="142"/>
      <c r="I34" s="142"/>
      <c r="J34" s="143">
        <f t="shared" si="1"/>
        <v>0</v>
      </c>
    </row>
    <row r="35">
      <c r="A35" s="138">
        <v>31.0</v>
      </c>
      <c r="B35" s="142"/>
      <c r="C35" s="149" t="s">
        <v>145</v>
      </c>
      <c r="D35" s="141">
        <v>0.0</v>
      </c>
      <c r="E35" s="141">
        <v>0.0</v>
      </c>
      <c r="F35" s="142"/>
      <c r="G35" s="142"/>
      <c r="H35" s="142"/>
      <c r="I35" s="142"/>
      <c r="J35" s="143">
        <f t="shared" si="1"/>
        <v>0</v>
      </c>
    </row>
    <row r="36">
      <c r="A36" s="138">
        <v>32.0</v>
      </c>
      <c r="B36" s="142"/>
      <c r="C36" s="149" t="s">
        <v>145</v>
      </c>
      <c r="D36" s="141">
        <v>0.0</v>
      </c>
      <c r="E36" s="141">
        <v>0.0</v>
      </c>
      <c r="F36" s="142"/>
      <c r="G36" s="142"/>
      <c r="H36" s="142"/>
      <c r="I36" s="142"/>
      <c r="J36" s="143">
        <f t="shared" si="1"/>
        <v>0</v>
      </c>
    </row>
    <row r="37">
      <c r="A37" s="138">
        <v>33.0</v>
      </c>
      <c r="B37" s="142"/>
      <c r="C37" s="149" t="s">
        <v>145</v>
      </c>
      <c r="D37" s="141">
        <v>0.0</v>
      </c>
      <c r="E37" s="141">
        <v>0.0</v>
      </c>
      <c r="F37" s="142"/>
      <c r="G37" s="142"/>
      <c r="H37" s="142"/>
      <c r="I37" s="142"/>
      <c r="J37" s="143">
        <f t="shared" si="1"/>
        <v>0</v>
      </c>
    </row>
    <row r="38">
      <c r="A38" s="138">
        <v>34.0</v>
      </c>
      <c r="B38" s="142"/>
      <c r="C38" s="149" t="s">
        <v>145</v>
      </c>
      <c r="D38" s="141">
        <v>0.0</v>
      </c>
      <c r="E38" s="141">
        <v>0.0</v>
      </c>
      <c r="F38" s="142"/>
      <c r="G38" s="142"/>
      <c r="H38" s="142"/>
      <c r="I38" s="142"/>
      <c r="J38" s="143">
        <f t="shared" si="1"/>
        <v>0</v>
      </c>
    </row>
    <row r="39">
      <c r="A39" s="138">
        <v>35.0</v>
      </c>
      <c r="B39" s="142"/>
      <c r="C39" s="149" t="s">
        <v>145</v>
      </c>
      <c r="D39" s="141">
        <v>0.0</v>
      </c>
      <c r="E39" s="141">
        <v>0.0</v>
      </c>
      <c r="F39" s="142"/>
      <c r="G39" s="142"/>
      <c r="H39" s="142"/>
      <c r="I39" s="142"/>
      <c r="J39" s="143">
        <f t="shared" si="1"/>
        <v>0</v>
      </c>
    </row>
    <row r="40">
      <c r="A40" s="138">
        <v>36.0</v>
      </c>
      <c r="B40" s="142"/>
      <c r="C40" s="149" t="s">
        <v>145</v>
      </c>
      <c r="D40" s="141">
        <v>0.0</v>
      </c>
      <c r="E40" s="141">
        <v>0.0</v>
      </c>
      <c r="F40" s="142"/>
      <c r="G40" s="142"/>
      <c r="H40" s="142"/>
      <c r="I40" s="142"/>
      <c r="J40" s="143">
        <f t="shared" si="1"/>
        <v>0</v>
      </c>
    </row>
    <row r="41">
      <c r="A41" s="138">
        <v>37.0</v>
      </c>
      <c r="B41" s="142"/>
      <c r="C41" s="149" t="s">
        <v>145</v>
      </c>
      <c r="D41" s="141">
        <v>0.0</v>
      </c>
      <c r="E41" s="141">
        <v>0.0</v>
      </c>
      <c r="F41" s="142"/>
      <c r="G41" s="142"/>
      <c r="H41" s="142"/>
      <c r="I41" s="142"/>
      <c r="J41" s="143">
        <f t="shared" si="1"/>
        <v>0</v>
      </c>
    </row>
    <row r="42">
      <c r="A42" s="138">
        <v>38.0</v>
      </c>
      <c r="B42" s="142"/>
      <c r="C42" s="149" t="s">
        <v>145</v>
      </c>
      <c r="D42" s="141">
        <v>0.0</v>
      </c>
      <c r="E42" s="141">
        <v>0.0</v>
      </c>
      <c r="F42" s="142"/>
      <c r="G42" s="142"/>
      <c r="H42" s="142"/>
      <c r="I42" s="142"/>
      <c r="J42" s="143">
        <f t="shared" si="1"/>
        <v>0</v>
      </c>
    </row>
    <row r="43">
      <c r="A43" s="138">
        <v>39.0</v>
      </c>
      <c r="B43" s="142"/>
      <c r="C43" s="149" t="s">
        <v>145</v>
      </c>
      <c r="D43" s="141">
        <v>0.0</v>
      </c>
      <c r="E43" s="141">
        <v>0.0</v>
      </c>
      <c r="F43" s="142"/>
      <c r="G43" s="142"/>
      <c r="H43" s="142"/>
      <c r="I43" s="142"/>
      <c r="J43" s="143">
        <f t="shared" si="1"/>
        <v>0</v>
      </c>
    </row>
    <row r="44">
      <c r="A44" s="138">
        <v>40.0</v>
      </c>
      <c r="B44" s="142"/>
      <c r="C44" s="149" t="s">
        <v>145</v>
      </c>
      <c r="D44" s="141">
        <v>0.0</v>
      </c>
      <c r="E44" s="141">
        <v>0.0</v>
      </c>
      <c r="F44" s="142"/>
      <c r="G44" s="142"/>
      <c r="H44" s="142"/>
      <c r="I44" s="142"/>
      <c r="J44" s="143">
        <f t="shared" si="1"/>
        <v>0</v>
      </c>
    </row>
    <row r="45">
      <c r="A45" s="138">
        <v>41.0</v>
      </c>
      <c r="B45" s="142"/>
      <c r="C45" s="149" t="s">
        <v>145</v>
      </c>
      <c r="D45" s="141">
        <v>0.0</v>
      </c>
      <c r="E45" s="141">
        <v>0.0</v>
      </c>
      <c r="F45" s="142"/>
      <c r="G45" s="142"/>
      <c r="H45" s="142"/>
      <c r="I45" s="142"/>
      <c r="J45" s="143">
        <f t="shared" si="1"/>
        <v>0</v>
      </c>
    </row>
    <row r="46">
      <c r="A46" s="138">
        <v>42.0</v>
      </c>
      <c r="B46" s="142"/>
      <c r="C46" s="149" t="s">
        <v>145</v>
      </c>
      <c r="D46" s="141">
        <v>0.0</v>
      </c>
      <c r="E46" s="141">
        <v>0.0</v>
      </c>
      <c r="F46" s="142"/>
      <c r="G46" s="142"/>
      <c r="H46" s="142"/>
      <c r="I46" s="142"/>
      <c r="J46" s="143">
        <f t="shared" si="1"/>
        <v>0</v>
      </c>
    </row>
    <row r="47">
      <c r="A47" s="138">
        <v>43.0</v>
      </c>
      <c r="B47" s="142"/>
      <c r="C47" s="149" t="s">
        <v>145</v>
      </c>
      <c r="D47" s="141">
        <v>0.0</v>
      </c>
      <c r="E47" s="141">
        <v>0.0</v>
      </c>
      <c r="F47" s="142"/>
      <c r="G47" s="142"/>
      <c r="H47" s="142"/>
      <c r="I47" s="142"/>
      <c r="J47" s="143">
        <f t="shared" si="1"/>
        <v>0</v>
      </c>
    </row>
    <row r="48">
      <c r="A48" s="138">
        <v>44.0</v>
      </c>
      <c r="B48" s="142"/>
      <c r="C48" s="149" t="s">
        <v>145</v>
      </c>
      <c r="D48" s="141">
        <v>0.0</v>
      </c>
      <c r="E48" s="141">
        <v>0.0</v>
      </c>
      <c r="F48" s="142"/>
      <c r="G48" s="142"/>
      <c r="H48" s="142"/>
      <c r="I48" s="142"/>
      <c r="J48" s="143">
        <f t="shared" si="1"/>
        <v>0</v>
      </c>
    </row>
    <row r="49">
      <c r="A49" s="138">
        <v>45.0</v>
      </c>
      <c r="B49" s="142"/>
      <c r="C49" s="149" t="s">
        <v>145</v>
      </c>
      <c r="D49" s="141">
        <v>0.0</v>
      </c>
      <c r="E49" s="141">
        <v>0.0</v>
      </c>
      <c r="F49" s="142"/>
      <c r="G49" s="142"/>
      <c r="H49" s="142"/>
      <c r="I49" s="142"/>
      <c r="J49" s="143">
        <f t="shared" si="1"/>
        <v>0</v>
      </c>
    </row>
    <row r="50">
      <c r="A50" s="138">
        <v>46.0</v>
      </c>
      <c r="B50" s="142"/>
      <c r="C50" s="149" t="s">
        <v>145</v>
      </c>
      <c r="D50" s="141">
        <v>0.0</v>
      </c>
      <c r="E50" s="141">
        <v>0.0</v>
      </c>
      <c r="F50" s="142"/>
      <c r="G50" s="142"/>
      <c r="H50" s="142"/>
      <c r="I50" s="142"/>
      <c r="J50" s="143">
        <f t="shared" si="1"/>
        <v>0</v>
      </c>
    </row>
    <row r="51">
      <c r="A51" s="138">
        <v>47.0</v>
      </c>
      <c r="B51" s="142"/>
      <c r="C51" s="149" t="s">
        <v>145</v>
      </c>
      <c r="D51" s="141">
        <v>0.0</v>
      </c>
      <c r="E51" s="141">
        <v>0.0</v>
      </c>
      <c r="F51" s="142"/>
      <c r="G51" s="142"/>
      <c r="H51" s="142"/>
      <c r="I51" s="142"/>
      <c r="J51" s="143">
        <f t="shared" si="1"/>
        <v>0</v>
      </c>
    </row>
    <row r="52">
      <c r="A52" s="138">
        <v>48.0</v>
      </c>
      <c r="B52" s="142"/>
      <c r="C52" s="149" t="s">
        <v>145</v>
      </c>
      <c r="D52" s="141">
        <v>0.0</v>
      </c>
      <c r="E52" s="141">
        <v>0.0</v>
      </c>
      <c r="F52" s="142"/>
      <c r="G52" s="142"/>
      <c r="H52" s="142"/>
      <c r="I52" s="142"/>
      <c r="J52" s="143">
        <f t="shared" si="1"/>
        <v>0</v>
      </c>
    </row>
    <row r="53">
      <c r="A53" s="138">
        <v>49.0</v>
      </c>
      <c r="B53" s="142"/>
      <c r="C53" s="149" t="s">
        <v>145</v>
      </c>
      <c r="D53" s="141">
        <v>0.0</v>
      </c>
      <c r="E53" s="141">
        <v>0.0</v>
      </c>
      <c r="F53" s="142"/>
      <c r="G53" s="142"/>
      <c r="H53" s="142"/>
      <c r="I53" s="142"/>
      <c r="J53" s="143">
        <f t="shared" si="1"/>
        <v>0</v>
      </c>
    </row>
    <row r="54">
      <c r="A54" s="138">
        <v>50.0</v>
      </c>
      <c r="B54" s="142"/>
      <c r="C54" s="149" t="s">
        <v>145</v>
      </c>
      <c r="D54" s="141">
        <v>0.0</v>
      </c>
      <c r="E54" s="141">
        <v>0.0</v>
      </c>
      <c r="F54" s="142"/>
      <c r="G54" s="142"/>
      <c r="H54" s="142"/>
      <c r="I54" s="142"/>
      <c r="J54" s="143">
        <f t="shared" si="1"/>
        <v>0</v>
      </c>
    </row>
    <row r="55">
      <c r="A55" s="138">
        <v>51.0</v>
      </c>
      <c r="B55" s="142"/>
      <c r="C55" s="149" t="s">
        <v>145</v>
      </c>
      <c r="D55" s="141">
        <v>0.0</v>
      </c>
      <c r="E55" s="141">
        <v>0.0</v>
      </c>
      <c r="F55" s="142"/>
      <c r="G55" s="142"/>
      <c r="H55" s="142"/>
      <c r="I55" s="142"/>
      <c r="J55" s="143">
        <f t="shared" si="1"/>
        <v>0</v>
      </c>
    </row>
    <row r="56">
      <c r="A56" s="138">
        <v>52.0</v>
      </c>
      <c r="B56" s="142"/>
      <c r="C56" s="149" t="s">
        <v>145</v>
      </c>
      <c r="D56" s="141">
        <v>0.0</v>
      </c>
      <c r="E56" s="141">
        <v>0.0</v>
      </c>
      <c r="F56" s="142"/>
      <c r="G56" s="142"/>
      <c r="H56" s="142"/>
      <c r="I56" s="142"/>
      <c r="J56" s="143">
        <f t="shared" si="1"/>
        <v>0</v>
      </c>
    </row>
    <row r="57">
      <c r="A57" s="138">
        <v>53.0</v>
      </c>
      <c r="B57" s="142"/>
      <c r="C57" s="149" t="s">
        <v>145</v>
      </c>
      <c r="D57" s="141">
        <v>0.0</v>
      </c>
      <c r="E57" s="141">
        <v>0.0</v>
      </c>
      <c r="F57" s="142"/>
      <c r="G57" s="142"/>
      <c r="H57" s="142"/>
      <c r="I57" s="142"/>
      <c r="J57" s="143">
        <f t="shared" si="1"/>
        <v>0</v>
      </c>
    </row>
    <row r="58">
      <c r="A58" s="138">
        <v>54.0</v>
      </c>
      <c r="B58" s="142"/>
      <c r="C58" s="149" t="s">
        <v>145</v>
      </c>
      <c r="D58" s="141">
        <v>0.0</v>
      </c>
      <c r="E58" s="141">
        <v>0.0</v>
      </c>
      <c r="F58" s="142"/>
      <c r="G58" s="142"/>
      <c r="H58" s="142"/>
      <c r="I58" s="142"/>
      <c r="J58" s="143">
        <f t="shared" si="1"/>
        <v>0</v>
      </c>
    </row>
    <row r="59">
      <c r="A59" s="138">
        <v>55.0</v>
      </c>
      <c r="B59" s="142"/>
      <c r="C59" s="149" t="s">
        <v>145</v>
      </c>
      <c r="D59" s="141">
        <v>0.0</v>
      </c>
      <c r="E59" s="141">
        <v>0.0</v>
      </c>
      <c r="F59" s="142"/>
      <c r="G59" s="142"/>
      <c r="H59" s="142"/>
      <c r="I59" s="142"/>
      <c r="J59" s="143">
        <f t="shared" si="1"/>
        <v>0</v>
      </c>
    </row>
    <row r="60">
      <c r="A60" s="138">
        <v>56.0</v>
      </c>
      <c r="B60" s="142"/>
      <c r="C60" s="149" t="s">
        <v>145</v>
      </c>
      <c r="D60" s="141">
        <v>0.0</v>
      </c>
      <c r="E60" s="141">
        <v>0.0</v>
      </c>
      <c r="F60" s="142"/>
      <c r="G60" s="142"/>
      <c r="H60" s="142"/>
      <c r="I60" s="142"/>
      <c r="J60" s="143">
        <f t="shared" si="1"/>
        <v>0</v>
      </c>
    </row>
    <row r="61">
      <c r="A61" s="138">
        <v>57.0</v>
      </c>
      <c r="B61" s="142"/>
      <c r="C61" s="149" t="s">
        <v>145</v>
      </c>
      <c r="D61" s="141">
        <v>0.0</v>
      </c>
      <c r="E61" s="141">
        <v>0.0</v>
      </c>
      <c r="F61" s="142"/>
      <c r="G61" s="142"/>
      <c r="H61" s="142"/>
      <c r="I61" s="142"/>
      <c r="J61" s="143">
        <f t="shared" si="1"/>
        <v>0</v>
      </c>
    </row>
    <row r="62">
      <c r="A62" s="138">
        <v>58.0</v>
      </c>
      <c r="B62" s="142"/>
      <c r="C62" s="149" t="s">
        <v>145</v>
      </c>
      <c r="D62" s="141">
        <v>0.0</v>
      </c>
      <c r="E62" s="141">
        <v>0.0</v>
      </c>
      <c r="F62" s="142"/>
      <c r="G62" s="142"/>
      <c r="H62" s="142"/>
      <c r="I62" s="142"/>
      <c r="J62" s="143">
        <f t="shared" si="1"/>
        <v>0</v>
      </c>
    </row>
    <row r="63">
      <c r="A63" s="138">
        <v>59.0</v>
      </c>
      <c r="B63" s="142"/>
      <c r="C63" s="149" t="s">
        <v>145</v>
      </c>
      <c r="D63" s="141">
        <v>0.0</v>
      </c>
      <c r="E63" s="141">
        <v>0.0</v>
      </c>
      <c r="F63" s="142"/>
      <c r="G63" s="142"/>
      <c r="H63" s="142"/>
      <c r="I63" s="142"/>
      <c r="J63" s="143">
        <f t="shared" si="1"/>
        <v>0</v>
      </c>
    </row>
    <row r="64">
      <c r="A64" s="138">
        <v>60.0</v>
      </c>
      <c r="B64" s="142"/>
      <c r="C64" s="149" t="s">
        <v>145</v>
      </c>
      <c r="D64" s="141">
        <v>0.0</v>
      </c>
      <c r="E64" s="141">
        <v>0.0</v>
      </c>
      <c r="F64" s="142"/>
      <c r="G64" s="142"/>
      <c r="H64" s="142"/>
      <c r="I64" s="142"/>
      <c r="J64" s="143">
        <f t="shared" si="1"/>
        <v>0</v>
      </c>
    </row>
    <row r="65">
      <c r="A65" s="138">
        <v>61.0</v>
      </c>
      <c r="B65" s="142"/>
      <c r="C65" s="149" t="s">
        <v>145</v>
      </c>
      <c r="D65" s="141">
        <v>0.0</v>
      </c>
      <c r="E65" s="141">
        <v>0.0</v>
      </c>
      <c r="F65" s="142"/>
      <c r="G65" s="142"/>
      <c r="H65" s="142"/>
      <c r="I65" s="142"/>
      <c r="J65" s="143">
        <f t="shared" si="1"/>
        <v>0</v>
      </c>
    </row>
    <row r="66">
      <c r="A66" s="138">
        <v>62.0</v>
      </c>
      <c r="B66" s="142"/>
      <c r="C66" s="149" t="s">
        <v>145</v>
      </c>
      <c r="D66" s="141">
        <v>0.0</v>
      </c>
      <c r="E66" s="141">
        <v>0.0</v>
      </c>
      <c r="F66" s="142"/>
      <c r="G66" s="142"/>
      <c r="H66" s="142"/>
      <c r="I66" s="142"/>
      <c r="J66" s="143">
        <f t="shared" si="1"/>
        <v>0</v>
      </c>
    </row>
    <row r="67">
      <c r="A67" s="138">
        <v>63.0</v>
      </c>
      <c r="B67" s="142"/>
      <c r="C67" s="149" t="s">
        <v>145</v>
      </c>
      <c r="D67" s="141">
        <v>0.0</v>
      </c>
      <c r="E67" s="141">
        <v>0.0</v>
      </c>
      <c r="F67" s="142"/>
      <c r="G67" s="142"/>
      <c r="H67" s="142"/>
      <c r="I67" s="142"/>
      <c r="J67" s="143">
        <f t="shared" si="1"/>
        <v>0</v>
      </c>
    </row>
    <row r="68">
      <c r="A68" s="138">
        <v>64.0</v>
      </c>
      <c r="B68" s="142"/>
      <c r="C68" s="149" t="s">
        <v>145</v>
      </c>
      <c r="D68" s="141">
        <v>0.0</v>
      </c>
      <c r="E68" s="141">
        <v>0.0</v>
      </c>
      <c r="F68" s="142"/>
      <c r="G68" s="142"/>
      <c r="H68" s="142"/>
      <c r="I68" s="142"/>
      <c r="J68" s="143">
        <f t="shared" si="1"/>
        <v>0</v>
      </c>
    </row>
    <row r="69">
      <c r="A69" s="138">
        <v>65.0</v>
      </c>
      <c r="B69" s="142"/>
      <c r="C69" s="149" t="s">
        <v>145</v>
      </c>
      <c r="D69" s="141">
        <v>0.0</v>
      </c>
      <c r="E69" s="141">
        <v>0.0</v>
      </c>
      <c r="F69" s="142"/>
      <c r="G69" s="142"/>
      <c r="H69" s="142"/>
      <c r="I69" s="142"/>
      <c r="J69" s="143">
        <f t="shared" si="1"/>
        <v>0</v>
      </c>
    </row>
    <row r="70">
      <c r="A70" s="138">
        <v>66.0</v>
      </c>
      <c r="B70" s="142"/>
      <c r="C70" s="142"/>
      <c r="D70" s="141">
        <v>0.0</v>
      </c>
      <c r="E70" s="141">
        <v>0.0</v>
      </c>
      <c r="F70" s="142"/>
      <c r="G70" s="142"/>
      <c r="H70" s="142"/>
      <c r="I70" s="142"/>
      <c r="J70" s="143">
        <f t="shared" si="1"/>
        <v>0</v>
      </c>
    </row>
    <row r="71">
      <c r="A71" s="138">
        <v>67.0</v>
      </c>
      <c r="B71" s="142"/>
      <c r="C71" s="142"/>
      <c r="D71" s="141">
        <v>0.0</v>
      </c>
      <c r="E71" s="141">
        <v>0.0</v>
      </c>
      <c r="F71" s="142"/>
      <c r="G71" s="142"/>
      <c r="H71" s="142"/>
      <c r="I71" s="142"/>
      <c r="J71" s="143">
        <f t="shared" si="1"/>
        <v>0</v>
      </c>
    </row>
    <row r="72">
      <c r="A72" s="138">
        <v>68.0</v>
      </c>
      <c r="B72" s="142"/>
      <c r="C72" s="142"/>
      <c r="D72" s="141">
        <v>0.0</v>
      </c>
      <c r="E72" s="141">
        <v>0.0</v>
      </c>
      <c r="F72" s="142"/>
      <c r="G72" s="142"/>
      <c r="H72" s="142"/>
      <c r="I72" s="142"/>
      <c r="J72" s="143">
        <f t="shared" si="1"/>
        <v>0</v>
      </c>
    </row>
    <row r="73">
      <c r="A73" s="138">
        <v>69.0</v>
      </c>
      <c r="B73" s="142"/>
      <c r="C73" s="142"/>
      <c r="D73" s="141">
        <v>0.0</v>
      </c>
      <c r="E73" s="141">
        <v>0.0</v>
      </c>
      <c r="F73" s="142"/>
      <c r="G73" s="142"/>
      <c r="H73" s="142"/>
      <c r="I73" s="142"/>
      <c r="J73" s="143">
        <f t="shared" si="1"/>
        <v>0</v>
      </c>
    </row>
    <row r="74">
      <c r="A74" s="138">
        <v>70.0</v>
      </c>
      <c r="B74" s="142"/>
      <c r="C74" s="142"/>
      <c r="D74" s="141">
        <v>0.0</v>
      </c>
      <c r="E74" s="141">
        <v>0.0</v>
      </c>
      <c r="F74" s="142"/>
      <c r="G74" s="142"/>
      <c r="H74" s="142"/>
      <c r="I74" s="142"/>
      <c r="J74" s="143">
        <f t="shared" si="1"/>
        <v>0</v>
      </c>
    </row>
    <row r="75">
      <c r="A75" s="138">
        <v>71.0</v>
      </c>
      <c r="B75" s="142"/>
      <c r="C75" s="142"/>
      <c r="D75" s="141">
        <v>0.0</v>
      </c>
      <c r="E75" s="141">
        <v>0.0</v>
      </c>
      <c r="F75" s="142"/>
      <c r="G75" s="142"/>
      <c r="H75" s="142"/>
      <c r="I75" s="142"/>
      <c r="J75" s="143">
        <f t="shared" si="1"/>
        <v>0</v>
      </c>
    </row>
    <row r="76">
      <c r="A76" s="138">
        <v>72.0</v>
      </c>
      <c r="B76" s="142"/>
      <c r="C76" s="142"/>
      <c r="D76" s="141">
        <v>0.0</v>
      </c>
      <c r="E76" s="141">
        <v>0.0</v>
      </c>
      <c r="F76" s="142"/>
      <c r="G76" s="142"/>
      <c r="H76" s="142"/>
      <c r="I76" s="142"/>
      <c r="J76" s="143">
        <f t="shared" si="1"/>
        <v>0</v>
      </c>
    </row>
    <row r="77">
      <c r="A77" s="138">
        <v>73.0</v>
      </c>
      <c r="B77" s="142"/>
      <c r="C77" s="142"/>
      <c r="D77" s="141">
        <v>0.0</v>
      </c>
      <c r="E77" s="141">
        <v>0.0</v>
      </c>
      <c r="F77" s="142"/>
      <c r="G77" s="142"/>
      <c r="H77" s="142"/>
      <c r="I77" s="142"/>
      <c r="J77" s="143">
        <f t="shared" si="1"/>
        <v>0</v>
      </c>
    </row>
    <row r="78">
      <c r="A78" s="138">
        <v>74.0</v>
      </c>
      <c r="B78" s="142"/>
      <c r="C78" s="142"/>
      <c r="D78" s="141">
        <v>0.0</v>
      </c>
      <c r="E78" s="141">
        <v>0.0</v>
      </c>
      <c r="F78" s="142"/>
      <c r="G78" s="142"/>
      <c r="H78" s="142"/>
      <c r="I78" s="142"/>
      <c r="J78" s="143">
        <f t="shared" si="1"/>
        <v>0</v>
      </c>
    </row>
    <row r="79">
      <c r="A79" s="138">
        <v>75.0</v>
      </c>
      <c r="B79" s="142"/>
      <c r="C79" s="142"/>
      <c r="D79" s="141">
        <v>0.0</v>
      </c>
      <c r="E79" s="141">
        <v>0.0</v>
      </c>
      <c r="F79" s="142"/>
      <c r="G79" s="142"/>
      <c r="H79" s="142"/>
      <c r="I79" s="142"/>
      <c r="J79" s="143">
        <f t="shared" si="1"/>
        <v>0</v>
      </c>
    </row>
    <row r="80">
      <c r="A80" s="138">
        <v>76.0</v>
      </c>
      <c r="B80" s="142"/>
      <c r="C80" s="142"/>
      <c r="D80" s="141">
        <v>0.0</v>
      </c>
      <c r="E80" s="141">
        <v>0.0</v>
      </c>
      <c r="F80" s="142"/>
      <c r="G80" s="142"/>
      <c r="H80" s="142"/>
      <c r="I80" s="142"/>
      <c r="J80" s="143">
        <f t="shared" si="1"/>
        <v>0</v>
      </c>
    </row>
    <row r="81">
      <c r="A81" s="138">
        <v>77.0</v>
      </c>
      <c r="B81" s="142"/>
      <c r="C81" s="142"/>
      <c r="D81" s="141">
        <v>0.0</v>
      </c>
      <c r="E81" s="141">
        <v>0.0</v>
      </c>
      <c r="F81" s="142"/>
      <c r="G81" s="142"/>
      <c r="H81" s="142"/>
      <c r="I81" s="142"/>
      <c r="J81" s="143">
        <f t="shared" si="1"/>
        <v>0</v>
      </c>
    </row>
    <row r="1000">
      <c r="B1000" s="139"/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conditionalFormatting sqref="G16">
    <cfRule type="notContainsBlanks" dxfId="2" priority="3">
      <formula>LEN(TRIM(G16))&gt;0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0.0"/>
    <col customWidth="1" min="5" max="5" width="18.25"/>
    <col customWidth="1" min="8" max="8" width="14.0"/>
    <col customWidth="1" min="10" max="10" width="35.38"/>
    <col customWidth="1" min="11" max="11" width="22.0"/>
    <col customWidth="1" min="12" max="12" width="24.13"/>
  </cols>
  <sheetData>
    <row r="1">
      <c r="A1" s="157" t="s">
        <v>155</v>
      </c>
      <c r="B1" s="129"/>
      <c r="C1" s="129"/>
      <c r="D1" s="129"/>
      <c r="E1" s="129"/>
      <c r="F1" s="129"/>
      <c r="G1" s="129"/>
      <c r="H1" s="113"/>
    </row>
    <row r="2">
      <c r="A2" s="130"/>
      <c r="B2" s="131"/>
      <c r="C2" s="131"/>
      <c r="D2" s="131"/>
      <c r="E2" s="131"/>
      <c r="F2" s="131"/>
      <c r="G2" s="131"/>
      <c r="H2" s="35"/>
    </row>
    <row r="3">
      <c r="A3" s="158" t="s">
        <v>120</v>
      </c>
      <c r="B3" s="159" t="s">
        <v>121</v>
      </c>
      <c r="C3" s="159" t="s">
        <v>122</v>
      </c>
      <c r="D3" s="159" t="s">
        <v>123</v>
      </c>
      <c r="E3" s="159" t="s">
        <v>124</v>
      </c>
      <c r="F3" s="155" t="s">
        <v>156</v>
      </c>
      <c r="G3" s="160" t="s">
        <v>125</v>
      </c>
      <c r="H3" s="161" t="s">
        <v>129</v>
      </c>
    </row>
    <row r="4">
      <c r="A4" s="36"/>
      <c r="B4" s="36"/>
      <c r="C4" s="36"/>
      <c r="D4" s="36"/>
      <c r="E4" s="36"/>
      <c r="F4" s="36"/>
      <c r="G4" s="36"/>
    </row>
    <row r="5">
      <c r="A5" s="162">
        <v>1.0</v>
      </c>
      <c r="B5" s="163">
        <v>46119.0</v>
      </c>
      <c r="C5" s="164" t="s">
        <v>157</v>
      </c>
      <c r="D5" s="165">
        <v>0.6944444444444444</v>
      </c>
      <c r="E5" s="165">
        <v>0.6993055555555555</v>
      </c>
      <c r="F5" s="164">
        <v>99.82</v>
      </c>
      <c r="G5" s="164" t="s">
        <v>130</v>
      </c>
      <c r="H5" s="166">
        <f t="shared" ref="H5:H81" si="1">E5-D5</f>
        <v>0.004861111111</v>
      </c>
    </row>
    <row r="6">
      <c r="A6" s="162">
        <v>2.0</v>
      </c>
      <c r="B6" s="163">
        <v>46119.0</v>
      </c>
      <c r="C6" s="164" t="s">
        <v>157</v>
      </c>
      <c r="D6" s="165">
        <v>0.7</v>
      </c>
      <c r="E6" s="165">
        <v>0.7055555555555556</v>
      </c>
      <c r="F6" s="164">
        <v>99.62</v>
      </c>
      <c r="G6" s="164" t="s">
        <v>130</v>
      </c>
      <c r="H6" s="166">
        <f t="shared" si="1"/>
        <v>0.005555555556</v>
      </c>
    </row>
    <row r="7">
      <c r="A7" s="162">
        <v>3.0</v>
      </c>
      <c r="B7" s="163">
        <v>46119.0</v>
      </c>
      <c r="C7" s="164" t="s">
        <v>157</v>
      </c>
      <c r="D7" s="165">
        <v>0.7055555555555556</v>
      </c>
      <c r="E7" s="165">
        <v>0.7104166666666667</v>
      </c>
      <c r="F7" s="164">
        <v>99.7</v>
      </c>
      <c r="G7" s="164" t="s">
        <v>130</v>
      </c>
      <c r="H7" s="166">
        <f t="shared" si="1"/>
        <v>0.004861111111</v>
      </c>
    </row>
    <row r="8">
      <c r="A8" s="162">
        <v>4.0</v>
      </c>
      <c r="B8" s="163">
        <v>46119.0</v>
      </c>
      <c r="C8" s="164" t="s">
        <v>157</v>
      </c>
      <c r="D8" s="165">
        <v>0.7111111111111111</v>
      </c>
      <c r="E8" s="165">
        <v>0.7159722222222222</v>
      </c>
      <c r="F8" s="164">
        <v>99.88</v>
      </c>
      <c r="G8" s="164" t="s">
        <v>130</v>
      </c>
      <c r="H8" s="166">
        <f t="shared" si="1"/>
        <v>0.004861111111</v>
      </c>
    </row>
    <row r="9">
      <c r="A9" s="162">
        <v>5.0</v>
      </c>
      <c r="B9" s="163">
        <v>46119.0</v>
      </c>
      <c r="C9" s="164" t="s">
        <v>157</v>
      </c>
      <c r="D9" s="165">
        <v>0.7166666666666667</v>
      </c>
      <c r="E9" s="165">
        <v>0.7222222222222222</v>
      </c>
      <c r="F9" s="164">
        <v>99.82</v>
      </c>
      <c r="G9" s="164" t="s">
        <v>130</v>
      </c>
      <c r="H9" s="166">
        <f t="shared" si="1"/>
        <v>0.005555555556</v>
      </c>
    </row>
    <row r="10">
      <c r="A10" s="162">
        <v>6.0</v>
      </c>
      <c r="B10" s="163">
        <v>46119.0</v>
      </c>
      <c r="C10" s="164" t="s">
        <v>157</v>
      </c>
      <c r="D10" s="165">
        <v>0.7222222222222222</v>
      </c>
      <c r="E10" s="165">
        <v>0.7270833333333333</v>
      </c>
      <c r="F10" s="164">
        <v>99.9</v>
      </c>
      <c r="G10" s="164" t="s">
        <v>130</v>
      </c>
      <c r="H10" s="166">
        <f t="shared" si="1"/>
        <v>0.004861111111</v>
      </c>
    </row>
    <row r="11">
      <c r="A11" s="162">
        <v>7.0</v>
      </c>
      <c r="B11" s="163">
        <v>46119.0</v>
      </c>
      <c r="C11" s="164" t="s">
        <v>157</v>
      </c>
      <c r="D11" s="165">
        <v>0.7277777777777777</v>
      </c>
      <c r="E11" s="165">
        <v>0.7326388888888888</v>
      </c>
      <c r="F11" s="164">
        <v>99.9</v>
      </c>
      <c r="G11" s="164" t="s">
        <v>130</v>
      </c>
      <c r="H11" s="166">
        <f t="shared" si="1"/>
        <v>0.004861111111</v>
      </c>
    </row>
    <row r="12">
      <c r="A12" s="162">
        <v>8.0</v>
      </c>
      <c r="B12" s="163">
        <v>46120.0</v>
      </c>
      <c r="C12" s="164" t="s">
        <v>157</v>
      </c>
      <c r="D12" s="165">
        <v>0.3680555555555556</v>
      </c>
      <c r="E12" s="165">
        <v>0.3729166666666667</v>
      </c>
      <c r="F12" s="164">
        <v>99.88</v>
      </c>
      <c r="G12" s="164" t="s">
        <v>130</v>
      </c>
      <c r="H12" s="166">
        <f t="shared" si="1"/>
        <v>0.004861111111</v>
      </c>
    </row>
    <row r="13">
      <c r="A13" s="162">
        <v>9.0</v>
      </c>
      <c r="B13" s="163">
        <v>46120.0</v>
      </c>
      <c r="C13" s="164" t="s">
        <v>157</v>
      </c>
      <c r="D13" s="165">
        <v>0.3736111111111111</v>
      </c>
      <c r="E13" s="165">
        <v>0.3784722222222222</v>
      </c>
      <c r="F13" s="164">
        <v>99.52</v>
      </c>
      <c r="G13" s="164" t="s">
        <v>130</v>
      </c>
      <c r="H13" s="166">
        <f t="shared" si="1"/>
        <v>0.004861111111</v>
      </c>
    </row>
    <row r="14">
      <c r="A14" s="162">
        <v>10.0</v>
      </c>
      <c r="B14" s="163">
        <v>46120.0</v>
      </c>
      <c r="C14" s="164" t="s">
        <v>157</v>
      </c>
      <c r="D14" s="165">
        <v>0.3784722222222222</v>
      </c>
      <c r="E14" s="165">
        <v>0.38333333333333336</v>
      </c>
      <c r="F14" s="164">
        <v>99.98</v>
      </c>
      <c r="G14" s="164" t="s">
        <v>130</v>
      </c>
      <c r="H14" s="166">
        <f t="shared" si="1"/>
        <v>0.004861111111</v>
      </c>
    </row>
    <row r="15">
      <c r="A15" s="162">
        <v>11.0</v>
      </c>
      <c r="B15" s="163">
        <v>46120.0</v>
      </c>
      <c r="C15" s="164" t="s">
        <v>157</v>
      </c>
      <c r="D15" s="165">
        <v>0.38333333333333336</v>
      </c>
      <c r="E15" s="165">
        <v>0.3888888888888889</v>
      </c>
      <c r="F15" s="164">
        <v>99.88</v>
      </c>
      <c r="G15" s="164" t="s">
        <v>130</v>
      </c>
      <c r="H15" s="166">
        <f t="shared" si="1"/>
        <v>0.005555555556</v>
      </c>
    </row>
    <row r="16">
      <c r="A16" s="162">
        <v>12.0</v>
      </c>
      <c r="B16" s="163">
        <v>46120.0</v>
      </c>
      <c r="C16" s="164" t="s">
        <v>157</v>
      </c>
      <c r="D16" s="165">
        <v>0.39166666666666666</v>
      </c>
      <c r="E16" s="165">
        <v>0.39652777777777776</v>
      </c>
      <c r="F16" s="164">
        <v>99.88</v>
      </c>
      <c r="G16" s="164" t="s">
        <v>130</v>
      </c>
      <c r="H16" s="166">
        <f t="shared" si="1"/>
        <v>0.004861111111</v>
      </c>
      <c r="J16" s="81" t="s">
        <v>131</v>
      </c>
      <c r="K16" s="81" t="s">
        <v>132</v>
      </c>
      <c r="L16" s="81" t="s">
        <v>133</v>
      </c>
      <c r="M16" s="81" t="s">
        <v>134</v>
      </c>
      <c r="N16" s="81" t="s">
        <v>135</v>
      </c>
    </row>
    <row r="17">
      <c r="A17" s="162">
        <v>13.0</v>
      </c>
      <c r="B17" s="163">
        <v>46120.0</v>
      </c>
      <c r="C17" s="164" t="s">
        <v>157</v>
      </c>
      <c r="D17" s="165">
        <v>0.39652777777777776</v>
      </c>
      <c r="E17" s="165">
        <v>0.40208333333333335</v>
      </c>
      <c r="F17" s="164">
        <v>100.0</v>
      </c>
      <c r="G17" s="164" t="s">
        <v>130</v>
      </c>
      <c r="H17" s="166">
        <f t="shared" si="1"/>
        <v>0.005555555556</v>
      </c>
      <c r="J17" s="146">
        <f>COUNTA(G5:G92)</f>
        <v>26</v>
      </c>
      <c r="K17" s="147">
        <f>COUNTIF(G5:G93,"non")</f>
        <v>0</v>
      </c>
      <c r="L17" s="147">
        <f>COUNTIF(G5:G92,"oui")</f>
        <v>26</v>
      </c>
      <c r="M17" s="146">
        <f>(J17-K17)/J17</f>
        <v>1</v>
      </c>
      <c r="N17" s="148">
        <f>AVERAGEIF(H$5:H$200,"&lt;&gt;0")</f>
        <v>0.004033119658</v>
      </c>
    </row>
    <row r="18">
      <c r="A18" s="162">
        <v>14.0</v>
      </c>
      <c r="B18" s="163">
        <v>46120.0</v>
      </c>
      <c r="C18" s="164" t="s">
        <v>157</v>
      </c>
      <c r="D18" s="165">
        <v>0.4027777777777778</v>
      </c>
      <c r="E18" s="165">
        <v>0.40625</v>
      </c>
      <c r="F18" s="164">
        <v>100.0</v>
      </c>
      <c r="G18" s="164" t="s">
        <v>130</v>
      </c>
      <c r="H18" s="166">
        <f t="shared" si="1"/>
        <v>0.003472222222</v>
      </c>
    </row>
    <row r="19">
      <c r="A19" s="162">
        <v>15.0</v>
      </c>
      <c r="B19" s="163">
        <v>46120.0</v>
      </c>
      <c r="C19" s="164" t="s">
        <v>157</v>
      </c>
      <c r="D19" s="165">
        <v>0.40625</v>
      </c>
      <c r="E19" s="165">
        <v>0.4097222222222222</v>
      </c>
      <c r="F19" s="164">
        <v>99.82</v>
      </c>
      <c r="G19" s="164" t="s">
        <v>130</v>
      </c>
      <c r="H19" s="166">
        <f t="shared" si="1"/>
        <v>0.003472222222</v>
      </c>
    </row>
    <row r="20">
      <c r="A20" s="162">
        <v>16.0</v>
      </c>
      <c r="B20" s="163">
        <v>46120.0</v>
      </c>
      <c r="C20" s="164" t="s">
        <v>157</v>
      </c>
      <c r="D20" s="165">
        <v>0.4125</v>
      </c>
      <c r="E20" s="165">
        <v>0.4173611111111111</v>
      </c>
      <c r="F20" s="164">
        <v>99.96</v>
      </c>
      <c r="G20" s="164" t="s">
        <v>130</v>
      </c>
      <c r="H20" s="166">
        <f t="shared" si="1"/>
        <v>0.004861111111</v>
      </c>
    </row>
    <row r="21">
      <c r="A21" s="162">
        <v>17.0</v>
      </c>
      <c r="B21" s="163">
        <v>46120.0</v>
      </c>
      <c r="C21" s="164" t="s">
        <v>157</v>
      </c>
      <c r="D21" s="165">
        <v>0.43125</v>
      </c>
      <c r="E21" s="165">
        <v>0.43680555555555556</v>
      </c>
      <c r="F21" s="164">
        <v>99.9</v>
      </c>
      <c r="G21" s="164" t="s">
        <v>130</v>
      </c>
      <c r="H21" s="166">
        <f t="shared" si="1"/>
        <v>0.005555555556</v>
      </c>
    </row>
    <row r="22">
      <c r="A22" s="162">
        <v>18.0</v>
      </c>
      <c r="B22" s="163">
        <v>46120.0</v>
      </c>
      <c r="C22" s="164" t="s">
        <v>157</v>
      </c>
      <c r="D22" s="165">
        <v>0.4375</v>
      </c>
      <c r="E22" s="165">
        <v>0.4395833333333333</v>
      </c>
      <c r="F22" s="164">
        <v>100.0</v>
      </c>
      <c r="G22" s="164" t="s">
        <v>130</v>
      </c>
      <c r="H22" s="166">
        <f t="shared" si="1"/>
        <v>0.002083333333</v>
      </c>
    </row>
    <row r="23">
      <c r="A23" s="162">
        <v>19.0</v>
      </c>
      <c r="B23" s="163">
        <v>46120.0</v>
      </c>
      <c r="C23" s="164" t="s">
        <v>157</v>
      </c>
      <c r="D23" s="165">
        <v>0.44027777777777777</v>
      </c>
      <c r="E23" s="165">
        <v>0.44305555555555554</v>
      </c>
      <c r="F23" s="164">
        <v>99.82</v>
      </c>
      <c r="G23" s="164" t="s">
        <v>130</v>
      </c>
      <c r="H23" s="166">
        <f t="shared" si="1"/>
        <v>0.002777777778</v>
      </c>
    </row>
    <row r="24">
      <c r="A24" s="162">
        <v>20.0</v>
      </c>
      <c r="B24" s="163">
        <v>46120.0</v>
      </c>
      <c r="C24" s="164" t="s">
        <v>157</v>
      </c>
      <c r="D24" s="165">
        <v>0.44305555555555554</v>
      </c>
      <c r="E24" s="165">
        <v>0.44513888888888886</v>
      </c>
      <c r="F24" s="164">
        <v>100.0</v>
      </c>
      <c r="G24" s="164" t="s">
        <v>130</v>
      </c>
      <c r="H24" s="166">
        <f t="shared" si="1"/>
        <v>0.002083333333</v>
      </c>
    </row>
    <row r="25">
      <c r="A25" s="162">
        <v>21.0</v>
      </c>
      <c r="B25" s="163">
        <v>46120.0</v>
      </c>
      <c r="C25" s="164" t="s">
        <v>157</v>
      </c>
      <c r="D25" s="165">
        <v>0.44722222222222224</v>
      </c>
      <c r="E25" s="165">
        <v>0.45</v>
      </c>
      <c r="F25" s="164">
        <v>99.72</v>
      </c>
      <c r="G25" s="164" t="s">
        <v>130</v>
      </c>
      <c r="H25" s="166">
        <f t="shared" si="1"/>
        <v>0.002777777778</v>
      </c>
    </row>
    <row r="26">
      <c r="A26" s="162">
        <v>22.0</v>
      </c>
      <c r="B26" s="163">
        <v>46120.0</v>
      </c>
      <c r="C26" s="164" t="s">
        <v>157</v>
      </c>
      <c r="D26" s="165">
        <v>0.45</v>
      </c>
      <c r="E26" s="165">
        <v>0.4527777777777778</v>
      </c>
      <c r="F26" s="164">
        <v>99.8</v>
      </c>
      <c r="G26" s="164" t="s">
        <v>130</v>
      </c>
      <c r="H26" s="166">
        <f t="shared" si="1"/>
        <v>0.002777777778</v>
      </c>
    </row>
    <row r="27">
      <c r="A27" s="162">
        <v>23.0</v>
      </c>
      <c r="B27" s="163">
        <v>46120.0</v>
      </c>
      <c r="C27" s="164" t="s">
        <v>157</v>
      </c>
      <c r="D27" s="165">
        <v>0.4548611111111111</v>
      </c>
      <c r="E27" s="165">
        <v>0.4576388888888889</v>
      </c>
      <c r="F27" s="164">
        <v>99.76</v>
      </c>
      <c r="G27" s="164" t="s">
        <v>130</v>
      </c>
      <c r="H27" s="166">
        <f t="shared" si="1"/>
        <v>0.002777777778</v>
      </c>
    </row>
    <row r="28">
      <c r="A28" s="162">
        <v>24.0</v>
      </c>
      <c r="B28" s="163">
        <v>46120.0</v>
      </c>
      <c r="C28" s="164" t="s">
        <v>157</v>
      </c>
      <c r="D28" s="165">
        <v>0.45902777777777776</v>
      </c>
      <c r="E28" s="165">
        <v>0.46111111111111114</v>
      </c>
      <c r="F28" s="164">
        <v>99.76</v>
      </c>
      <c r="G28" s="164" t="s">
        <v>130</v>
      </c>
      <c r="H28" s="166">
        <f t="shared" si="1"/>
        <v>0.002083333333</v>
      </c>
    </row>
    <row r="29">
      <c r="A29" s="162">
        <v>25.0</v>
      </c>
      <c r="B29" s="163">
        <v>46120.0</v>
      </c>
      <c r="C29" s="164" t="s">
        <v>157</v>
      </c>
      <c r="D29" s="165">
        <v>0.4930555555555556</v>
      </c>
      <c r="E29" s="165">
        <v>0.49583333333333335</v>
      </c>
      <c r="F29" s="164">
        <v>99.6</v>
      </c>
      <c r="G29" s="164" t="s">
        <v>130</v>
      </c>
      <c r="H29" s="166">
        <f t="shared" si="1"/>
        <v>0.002777777778</v>
      </c>
    </row>
    <row r="30">
      <c r="A30" s="162">
        <v>26.0</v>
      </c>
      <c r="B30" s="163">
        <v>46120.0</v>
      </c>
      <c r="C30" s="164" t="s">
        <v>157</v>
      </c>
      <c r="D30" s="165">
        <v>0.49583333333333335</v>
      </c>
      <c r="E30" s="165">
        <v>0.49722222222222223</v>
      </c>
      <c r="F30" s="164">
        <v>99.54</v>
      </c>
      <c r="G30" s="164" t="s">
        <v>130</v>
      </c>
      <c r="H30" s="166">
        <f t="shared" si="1"/>
        <v>0.001388888889</v>
      </c>
    </row>
    <row r="31">
      <c r="A31" s="162">
        <v>27.0</v>
      </c>
      <c r="B31" s="164"/>
      <c r="C31" s="164" t="s">
        <v>157</v>
      </c>
      <c r="D31" s="167">
        <v>0.0</v>
      </c>
      <c r="E31" s="167">
        <v>0.0</v>
      </c>
      <c r="F31" s="168"/>
      <c r="G31" s="169"/>
      <c r="H31" s="166">
        <f t="shared" si="1"/>
        <v>0</v>
      </c>
    </row>
    <row r="32">
      <c r="A32" s="162">
        <v>28.0</v>
      </c>
      <c r="B32" s="164"/>
      <c r="C32" s="164" t="s">
        <v>157</v>
      </c>
      <c r="D32" s="167">
        <v>0.0</v>
      </c>
      <c r="E32" s="167">
        <v>0.0</v>
      </c>
      <c r="F32" s="168"/>
      <c r="G32" s="169"/>
      <c r="H32" s="166">
        <f t="shared" si="1"/>
        <v>0</v>
      </c>
    </row>
    <row r="33">
      <c r="A33" s="162">
        <v>29.0</v>
      </c>
      <c r="B33" s="164"/>
      <c r="C33" s="164" t="s">
        <v>157</v>
      </c>
      <c r="D33" s="167">
        <v>0.0</v>
      </c>
      <c r="E33" s="167">
        <v>0.0</v>
      </c>
      <c r="F33" s="168"/>
      <c r="G33" s="169"/>
      <c r="H33" s="166">
        <f t="shared" si="1"/>
        <v>0</v>
      </c>
    </row>
    <row r="34">
      <c r="A34" s="162">
        <v>30.0</v>
      </c>
      <c r="B34" s="164"/>
      <c r="C34" s="164" t="s">
        <v>157</v>
      </c>
      <c r="D34" s="167">
        <v>0.0</v>
      </c>
      <c r="E34" s="167">
        <v>0.0</v>
      </c>
      <c r="F34" s="168"/>
      <c r="G34" s="169"/>
      <c r="H34" s="166">
        <f t="shared" si="1"/>
        <v>0</v>
      </c>
    </row>
    <row r="35">
      <c r="A35" s="162">
        <v>31.0</v>
      </c>
      <c r="B35" s="164"/>
      <c r="C35" s="164" t="s">
        <v>157</v>
      </c>
      <c r="D35" s="167">
        <v>0.0</v>
      </c>
      <c r="E35" s="167">
        <v>0.0</v>
      </c>
      <c r="F35" s="168"/>
      <c r="G35" s="169"/>
      <c r="H35" s="166">
        <f t="shared" si="1"/>
        <v>0</v>
      </c>
    </row>
    <row r="36">
      <c r="A36" s="162">
        <v>32.0</v>
      </c>
      <c r="B36" s="164"/>
      <c r="C36" s="164" t="s">
        <v>157</v>
      </c>
      <c r="D36" s="167">
        <v>0.0</v>
      </c>
      <c r="E36" s="167">
        <v>0.0</v>
      </c>
      <c r="F36" s="168"/>
      <c r="G36" s="169"/>
      <c r="H36" s="166">
        <f t="shared" si="1"/>
        <v>0</v>
      </c>
    </row>
    <row r="37">
      <c r="A37" s="162">
        <v>33.0</v>
      </c>
      <c r="B37" s="164"/>
      <c r="C37" s="164" t="s">
        <v>157</v>
      </c>
      <c r="D37" s="167">
        <v>0.0</v>
      </c>
      <c r="E37" s="167">
        <v>0.0</v>
      </c>
      <c r="F37" s="168"/>
      <c r="G37" s="168"/>
      <c r="H37" s="166">
        <f t="shared" si="1"/>
        <v>0</v>
      </c>
    </row>
    <row r="38">
      <c r="A38" s="162">
        <v>34.0</v>
      </c>
      <c r="B38" s="164"/>
      <c r="C38" s="164" t="s">
        <v>157</v>
      </c>
      <c r="D38" s="167">
        <v>0.0</v>
      </c>
      <c r="E38" s="167">
        <v>0.0</v>
      </c>
      <c r="F38" s="168"/>
      <c r="G38" s="168"/>
      <c r="H38" s="166">
        <f t="shared" si="1"/>
        <v>0</v>
      </c>
    </row>
    <row r="39">
      <c r="A39" s="162">
        <v>35.0</v>
      </c>
      <c r="B39" s="164"/>
      <c r="C39" s="164" t="s">
        <v>157</v>
      </c>
      <c r="D39" s="167">
        <v>0.0</v>
      </c>
      <c r="E39" s="167">
        <v>0.0</v>
      </c>
      <c r="F39" s="168"/>
      <c r="G39" s="168"/>
      <c r="H39" s="166">
        <f t="shared" si="1"/>
        <v>0</v>
      </c>
    </row>
    <row r="40">
      <c r="A40" s="162">
        <v>36.0</v>
      </c>
      <c r="B40" s="164"/>
      <c r="C40" s="164" t="s">
        <v>157</v>
      </c>
      <c r="D40" s="167">
        <v>0.0</v>
      </c>
      <c r="E40" s="167">
        <v>0.0</v>
      </c>
      <c r="F40" s="168"/>
      <c r="G40" s="168"/>
      <c r="H40" s="166">
        <f t="shared" si="1"/>
        <v>0</v>
      </c>
    </row>
    <row r="41">
      <c r="A41" s="162">
        <v>37.0</v>
      </c>
      <c r="B41" s="164"/>
      <c r="C41" s="164" t="s">
        <v>157</v>
      </c>
      <c r="D41" s="167">
        <v>0.0</v>
      </c>
      <c r="E41" s="167">
        <v>0.0</v>
      </c>
      <c r="F41" s="168"/>
      <c r="G41" s="168"/>
      <c r="H41" s="166">
        <f t="shared" si="1"/>
        <v>0</v>
      </c>
    </row>
    <row r="42">
      <c r="A42" s="162">
        <v>38.0</v>
      </c>
      <c r="B42" s="164"/>
      <c r="C42" s="164" t="s">
        <v>157</v>
      </c>
      <c r="D42" s="167">
        <v>0.0</v>
      </c>
      <c r="E42" s="167">
        <v>0.0</v>
      </c>
      <c r="F42" s="168"/>
      <c r="G42" s="168"/>
      <c r="H42" s="166">
        <f t="shared" si="1"/>
        <v>0</v>
      </c>
    </row>
    <row r="43">
      <c r="A43" s="162">
        <v>39.0</v>
      </c>
      <c r="B43" s="164"/>
      <c r="C43" s="164" t="s">
        <v>157</v>
      </c>
      <c r="D43" s="167">
        <v>0.0</v>
      </c>
      <c r="E43" s="167">
        <v>0.0</v>
      </c>
      <c r="F43" s="168"/>
      <c r="G43" s="168"/>
      <c r="H43" s="166">
        <f t="shared" si="1"/>
        <v>0</v>
      </c>
    </row>
    <row r="44">
      <c r="A44" s="162">
        <v>40.0</v>
      </c>
      <c r="B44" s="164"/>
      <c r="C44" s="164" t="s">
        <v>157</v>
      </c>
      <c r="D44" s="167">
        <v>0.0</v>
      </c>
      <c r="E44" s="167">
        <v>0.0</v>
      </c>
      <c r="F44" s="168"/>
      <c r="G44" s="168"/>
      <c r="H44" s="166">
        <f t="shared" si="1"/>
        <v>0</v>
      </c>
    </row>
    <row r="45">
      <c r="A45" s="162">
        <v>41.0</v>
      </c>
      <c r="B45" s="164"/>
      <c r="C45" s="164" t="s">
        <v>157</v>
      </c>
      <c r="D45" s="167">
        <v>0.0</v>
      </c>
      <c r="E45" s="167">
        <v>0.0</v>
      </c>
      <c r="F45" s="168"/>
      <c r="G45" s="168"/>
      <c r="H45" s="166">
        <f t="shared" si="1"/>
        <v>0</v>
      </c>
    </row>
    <row r="46">
      <c r="A46" s="162">
        <v>42.0</v>
      </c>
      <c r="B46" s="164"/>
      <c r="C46" s="164" t="s">
        <v>157</v>
      </c>
      <c r="D46" s="167">
        <v>0.0</v>
      </c>
      <c r="E46" s="167">
        <v>0.0</v>
      </c>
      <c r="F46" s="168"/>
      <c r="G46" s="168"/>
      <c r="H46" s="166">
        <f t="shared" si="1"/>
        <v>0</v>
      </c>
    </row>
    <row r="47">
      <c r="A47" s="162">
        <v>43.0</v>
      </c>
      <c r="B47" s="164"/>
      <c r="C47" s="164" t="s">
        <v>157</v>
      </c>
      <c r="D47" s="167">
        <v>0.0</v>
      </c>
      <c r="E47" s="167">
        <v>0.0</v>
      </c>
      <c r="F47" s="168"/>
      <c r="G47" s="168"/>
      <c r="H47" s="166">
        <f t="shared" si="1"/>
        <v>0</v>
      </c>
    </row>
    <row r="48">
      <c r="A48" s="162">
        <v>44.0</v>
      </c>
      <c r="B48" s="164"/>
      <c r="C48" s="164" t="s">
        <v>157</v>
      </c>
      <c r="D48" s="167">
        <v>0.0</v>
      </c>
      <c r="E48" s="167">
        <v>0.0</v>
      </c>
      <c r="F48" s="168"/>
      <c r="G48" s="168"/>
      <c r="H48" s="166">
        <f t="shared" si="1"/>
        <v>0</v>
      </c>
    </row>
    <row r="49">
      <c r="A49" s="162">
        <v>45.0</v>
      </c>
      <c r="B49" s="164"/>
      <c r="C49" s="164" t="s">
        <v>157</v>
      </c>
      <c r="D49" s="167">
        <v>0.0</v>
      </c>
      <c r="E49" s="167">
        <v>0.0</v>
      </c>
      <c r="F49" s="168"/>
      <c r="G49" s="168"/>
      <c r="H49" s="166">
        <f t="shared" si="1"/>
        <v>0</v>
      </c>
    </row>
    <row r="50">
      <c r="A50" s="162">
        <v>46.0</v>
      </c>
      <c r="B50" s="164"/>
      <c r="C50" s="164" t="s">
        <v>157</v>
      </c>
      <c r="D50" s="167">
        <v>0.0</v>
      </c>
      <c r="E50" s="167">
        <v>0.0</v>
      </c>
      <c r="F50" s="168"/>
      <c r="G50" s="168"/>
      <c r="H50" s="166">
        <f t="shared" si="1"/>
        <v>0</v>
      </c>
    </row>
    <row r="51">
      <c r="A51" s="162">
        <v>47.0</v>
      </c>
      <c r="B51" s="164"/>
      <c r="C51" s="164" t="s">
        <v>157</v>
      </c>
      <c r="D51" s="167">
        <v>0.0</v>
      </c>
      <c r="E51" s="167">
        <v>0.0</v>
      </c>
      <c r="F51" s="168"/>
      <c r="G51" s="168"/>
      <c r="H51" s="166">
        <f t="shared" si="1"/>
        <v>0</v>
      </c>
    </row>
    <row r="52">
      <c r="A52" s="162">
        <v>48.0</v>
      </c>
      <c r="B52" s="164"/>
      <c r="C52" s="164" t="s">
        <v>157</v>
      </c>
      <c r="D52" s="167">
        <v>0.0</v>
      </c>
      <c r="E52" s="167">
        <v>0.0</v>
      </c>
      <c r="F52" s="168"/>
      <c r="G52" s="168"/>
      <c r="H52" s="166">
        <f t="shared" si="1"/>
        <v>0</v>
      </c>
    </row>
    <row r="53">
      <c r="A53" s="162">
        <v>49.0</v>
      </c>
      <c r="B53" s="164"/>
      <c r="C53" s="164" t="s">
        <v>157</v>
      </c>
      <c r="D53" s="167">
        <v>0.0</v>
      </c>
      <c r="E53" s="167">
        <v>0.0</v>
      </c>
      <c r="F53" s="168"/>
      <c r="G53" s="168"/>
      <c r="H53" s="166">
        <f t="shared" si="1"/>
        <v>0</v>
      </c>
    </row>
    <row r="54">
      <c r="A54" s="162">
        <v>50.0</v>
      </c>
      <c r="B54" s="164"/>
      <c r="C54" s="164" t="s">
        <v>157</v>
      </c>
      <c r="D54" s="167">
        <v>0.0</v>
      </c>
      <c r="E54" s="167">
        <v>0.0</v>
      </c>
      <c r="F54" s="168"/>
      <c r="G54" s="168"/>
      <c r="H54" s="166">
        <f t="shared" si="1"/>
        <v>0</v>
      </c>
    </row>
    <row r="55">
      <c r="A55" s="162">
        <v>51.0</v>
      </c>
      <c r="B55" s="164"/>
      <c r="C55" s="164" t="s">
        <v>157</v>
      </c>
      <c r="D55" s="167">
        <v>0.0</v>
      </c>
      <c r="E55" s="167">
        <v>0.0</v>
      </c>
      <c r="F55" s="168"/>
      <c r="G55" s="168"/>
      <c r="H55" s="166">
        <f t="shared" si="1"/>
        <v>0</v>
      </c>
    </row>
    <row r="56">
      <c r="A56" s="162">
        <v>52.0</v>
      </c>
      <c r="B56" s="164"/>
      <c r="C56" s="164" t="s">
        <v>157</v>
      </c>
      <c r="D56" s="167">
        <v>0.0</v>
      </c>
      <c r="E56" s="167">
        <v>0.0</v>
      </c>
      <c r="F56" s="168"/>
      <c r="G56" s="168"/>
      <c r="H56" s="166">
        <f t="shared" si="1"/>
        <v>0</v>
      </c>
    </row>
    <row r="57">
      <c r="A57" s="162">
        <v>53.0</v>
      </c>
      <c r="B57" s="164"/>
      <c r="C57" s="164" t="s">
        <v>157</v>
      </c>
      <c r="D57" s="167">
        <v>0.0</v>
      </c>
      <c r="E57" s="167">
        <v>0.0</v>
      </c>
      <c r="F57" s="168"/>
      <c r="G57" s="168"/>
      <c r="H57" s="166">
        <f t="shared" si="1"/>
        <v>0</v>
      </c>
    </row>
    <row r="58">
      <c r="A58" s="162">
        <v>54.0</v>
      </c>
      <c r="B58" s="164"/>
      <c r="C58" s="164" t="s">
        <v>157</v>
      </c>
      <c r="D58" s="167">
        <v>0.0</v>
      </c>
      <c r="E58" s="167">
        <v>0.0</v>
      </c>
      <c r="F58" s="168"/>
      <c r="G58" s="168"/>
      <c r="H58" s="166">
        <f t="shared" si="1"/>
        <v>0</v>
      </c>
    </row>
    <row r="59">
      <c r="A59" s="162">
        <v>55.0</v>
      </c>
      <c r="B59" s="164"/>
      <c r="C59" s="164" t="s">
        <v>157</v>
      </c>
      <c r="D59" s="167">
        <v>0.0</v>
      </c>
      <c r="E59" s="167">
        <v>0.0</v>
      </c>
      <c r="F59" s="168"/>
      <c r="G59" s="168"/>
      <c r="H59" s="166">
        <f t="shared" si="1"/>
        <v>0</v>
      </c>
    </row>
    <row r="60">
      <c r="A60" s="162">
        <v>56.0</v>
      </c>
      <c r="B60" s="164"/>
      <c r="C60" s="164" t="s">
        <v>157</v>
      </c>
      <c r="D60" s="167">
        <v>0.0</v>
      </c>
      <c r="E60" s="167">
        <v>0.0</v>
      </c>
      <c r="F60" s="168"/>
      <c r="G60" s="168"/>
      <c r="H60" s="166">
        <f t="shared" si="1"/>
        <v>0</v>
      </c>
    </row>
    <row r="61">
      <c r="A61" s="162">
        <v>57.0</v>
      </c>
      <c r="B61" s="164"/>
      <c r="C61" s="164" t="s">
        <v>157</v>
      </c>
      <c r="D61" s="167">
        <v>0.0</v>
      </c>
      <c r="E61" s="167">
        <v>0.0</v>
      </c>
      <c r="F61" s="168"/>
      <c r="G61" s="168"/>
      <c r="H61" s="166">
        <f t="shared" si="1"/>
        <v>0</v>
      </c>
    </row>
    <row r="62">
      <c r="A62" s="162">
        <v>58.0</v>
      </c>
      <c r="B62" s="164"/>
      <c r="C62" s="164" t="s">
        <v>157</v>
      </c>
      <c r="D62" s="167">
        <v>0.0</v>
      </c>
      <c r="E62" s="167">
        <v>0.0</v>
      </c>
      <c r="F62" s="168"/>
      <c r="G62" s="168"/>
      <c r="H62" s="166">
        <f t="shared" si="1"/>
        <v>0</v>
      </c>
    </row>
    <row r="63">
      <c r="A63" s="162">
        <v>59.0</v>
      </c>
      <c r="B63" s="164"/>
      <c r="C63" s="164" t="s">
        <v>157</v>
      </c>
      <c r="D63" s="167">
        <v>0.0</v>
      </c>
      <c r="E63" s="167">
        <v>0.0</v>
      </c>
      <c r="F63" s="168"/>
      <c r="G63" s="168"/>
      <c r="H63" s="166">
        <f t="shared" si="1"/>
        <v>0</v>
      </c>
    </row>
    <row r="64">
      <c r="A64" s="162">
        <v>60.0</v>
      </c>
      <c r="B64" s="164"/>
      <c r="C64" s="164" t="s">
        <v>157</v>
      </c>
      <c r="D64" s="167">
        <v>0.0</v>
      </c>
      <c r="E64" s="167">
        <v>0.0</v>
      </c>
      <c r="F64" s="168"/>
      <c r="G64" s="168"/>
      <c r="H64" s="166">
        <f t="shared" si="1"/>
        <v>0</v>
      </c>
    </row>
    <row r="65">
      <c r="A65" s="162">
        <v>61.0</v>
      </c>
      <c r="B65" s="164"/>
      <c r="C65" s="164" t="s">
        <v>157</v>
      </c>
      <c r="D65" s="167">
        <v>0.0</v>
      </c>
      <c r="E65" s="167">
        <v>0.0</v>
      </c>
      <c r="F65" s="168"/>
      <c r="G65" s="168"/>
      <c r="H65" s="166">
        <f t="shared" si="1"/>
        <v>0</v>
      </c>
    </row>
    <row r="66">
      <c r="A66" s="162">
        <v>62.0</v>
      </c>
      <c r="B66" s="164"/>
      <c r="C66" s="164" t="s">
        <v>157</v>
      </c>
      <c r="D66" s="167">
        <v>0.0</v>
      </c>
      <c r="E66" s="167">
        <v>0.0</v>
      </c>
      <c r="F66" s="168"/>
      <c r="G66" s="168"/>
      <c r="H66" s="166">
        <f t="shared" si="1"/>
        <v>0</v>
      </c>
    </row>
    <row r="67">
      <c r="A67" s="162">
        <v>63.0</v>
      </c>
      <c r="B67" s="164"/>
      <c r="C67" s="164" t="s">
        <v>157</v>
      </c>
      <c r="D67" s="167">
        <v>0.0</v>
      </c>
      <c r="E67" s="167">
        <v>0.0</v>
      </c>
      <c r="F67" s="168"/>
      <c r="G67" s="168"/>
      <c r="H67" s="166">
        <f t="shared" si="1"/>
        <v>0</v>
      </c>
    </row>
    <row r="68">
      <c r="A68" s="162">
        <v>64.0</v>
      </c>
      <c r="B68" s="164"/>
      <c r="C68" s="164" t="s">
        <v>157</v>
      </c>
      <c r="D68" s="167">
        <v>0.0</v>
      </c>
      <c r="E68" s="167">
        <v>0.0</v>
      </c>
      <c r="F68" s="168"/>
      <c r="G68" s="168"/>
      <c r="H68" s="166">
        <f t="shared" si="1"/>
        <v>0</v>
      </c>
    </row>
    <row r="69">
      <c r="A69" s="162">
        <v>65.0</v>
      </c>
      <c r="B69" s="164"/>
      <c r="C69" s="164" t="s">
        <v>157</v>
      </c>
      <c r="D69" s="167">
        <v>0.0</v>
      </c>
      <c r="E69" s="167">
        <v>0.0</v>
      </c>
      <c r="F69" s="168"/>
      <c r="G69" s="168"/>
      <c r="H69" s="166">
        <f t="shared" si="1"/>
        <v>0</v>
      </c>
    </row>
    <row r="70">
      <c r="A70" s="162">
        <v>66.0</v>
      </c>
      <c r="B70" s="164"/>
      <c r="C70" s="164" t="s">
        <v>157</v>
      </c>
      <c r="D70" s="167">
        <v>0.0</v>
      </c>
      <c r="E70" s="167">
        <v>0.0</v>
      </c>
      <c r="F70" s="168"/>
      <c r="G70" s="168"/>
      <c r="H70" s="166">
        <f t="shared" si="1"/>
        <v>0</v>
      </c>
    </row>
    <row r="71">
      <c r="A71" s="162">
        <v>67.0</v>
      </c>
      <c r="B71" s="164"/>
      <c r="C71" s="164" t="s">
        <v>157</v>
      </c>
      <c r="D71" s="167">
        <v>0.0</v>
      </c>
      <c r="E71" s="167">
        <v>0.0</v>
      </c>
      <c r="F71" s="168"/>
      <c r="G71" s="168"/>
      <c r="H71" s="166">
        <f t="shared" si="1"/>
        <v>0</v>
      </c>
    </row>
    <row r="72">
      <c r="A72" s="162">
        <v>68.0</v>
      </c>
      <c r="B72" s="164"/>
      <c r="C72" s="164" t="s">
        <v>157</v>
      </c>
      <c r="D72" s="167">
        <v>0.0</v>
      </c>
      <c r="E72" s="167">
        <v>0.0</v>
      </c>
      <c r="F72" s="168"/>
      <c r="G72" s="168"/>
      <c r="H72" s="166">
        <f t="shared" si="1"/>
        <v>0</v>
      </c>
    </row>
    <row r="73">
      <c r="A73" s="162">
        <v>69.0</v>
      </c>
      <c r="B73" s="164"/>
      <c r="C73" s="164" t="s">
        <v>157</v>
      </c>
      <c r="D73" s="167">
        <v>0.0</v>
      </c>
      <c r="E73" s="167">
        <v>0.0</v>
      </c>
      <c r="F73" s="168"/>
      <c r="G73" s="168"/>
      <c r="H73" s="166">
        <f t="shared" si="1"/>
        <v>0</v>
      </c>
    </row>
    <row r="74">
      <c r="A74" s="162">
        <v>70.0</v>
      </c>
      <c r="B74" s="164"/>
      <c r="C74" s="164" t="s">
        <v>157</v>
      </c>
      <c r="D74" s="167">
        <v>0.0</v>
      </c>
      <c r="E74" s="167">
        <v>0.0</v>
      </c>
      <c r="F74" s="168"/>
      <c r="G74" s="168"/>
      <c r="H74" s="166">
        <f t="shared" si="1"/>
        <v>0</v>
      </c>
    </row>
    <row r="75">
      <c r="A75" s="162">
        <v>71.0</v>
      </c>
      <c r="B75" s="164"/>
      <c r="C75" s="164" t="s">
        <v>157</v>
      </c>
      <c r="D75" s="167">
        <v>0.0</v>
      </c>
      <c r="E75" s="167">
        <v>0.0</v>
      </c>
      <c r="F75" s="168"/>
      <c r="G75" s="168"/>
      <c r="H75" s="166">
        <f t="shared" si="1"/>
        <v>0</v>
      </c>
    </row>
    <row r="76">
      <c r="A76" s="162">
        <v>72.0</v>
      </c>
      <c r="B76" s="164"/>
      <c r="C76" s="164" t="s">
        <v>157</v>
      </c>
      <c r="D76" s="167">
        <v>0.0</v>
      </c>
      <c r="E76" s="167">
        <v>0.0</v>
      </c>
      <c r="F76" s="168"/>
      <c r="G76" s="168"/>
      <c r="H76" s="166">
        <f t="shared" si="1"/>
        <v>0</v>
      </c>
    </row>
    <row r="77">
      <c r="A77" s="162">
        <v>73.0</v>
      </c>
      <c r="B77" s="164"/>
      <c r="C77" s="164" t="s">
        <v>157</v>
      </c>
      <c r="D77" s="167">
        <v>0.0</v>
      </c>
      <c r="E77" s="167">
        <v>0.0</v>
      </c>
      <c r="F77" s="168"/>
      <c r="G77" s="168"/>
      <c r="H77" s="166">
        <f t="shared" si="1"/>
        <v>0</v>
      </c>
    </row>
    <row r="78">
      <c r="A78" s="162">
        <v>74.0</v>
      </c>
      <c r="B78" s="164"/>
      <c r="C78" s="164" t="s">
        <v>157</v>
      </c>
      <c r="D78" s="167">
        <v>0.0</v>
      </c>
      <c r="E78" s="167">
        <v>0.0</v>
      </c>
      <c r="F78" s="168"/>
      <c r="G78" s="168"/>
      <c r="H78" s="166">
        <f t="shared" si="1"/>
        <v>0</v>
      </c>
    </row>
    <row r="79">
      <c r="A79" s="162">
        <v>75.0</v>
      </c>
      <c r="B79" s="164"/>
      <c r="C79" s="164" t="s">
        <v>157</v>
      </c>
      <c r="D79" s="167">
        <v>0.0</v>
      </c>
      <c r="E79" s="167">
        <v>0.0</v>
      </c>
      <c r="F79" s="168"/>
      <c r="G79" s="168"/>
      <c r="H79" s="166">
        <f t="shared" si="1"/>
        <v>0</v>
      </c>
    </row>
    <row r="80">
      <c r="A80" s="162">
        <v>76.0</v>
      </c>
      <c r="B80" s="164"/>
      <c r="C80" s="164" t="s">
        <v>157</v>
      </c>
      <c r="D80" s="167">
        <v>0.0</v>
      </c>
      <c r="E80" s="167">
        <v>0.0</v>
      </c>
      <c r="F80" s="168"/>
      <c r="G80" s="168"/>
      <c r="H80" s="166">
        <f t="shared" si="1"/>
        <v>0</v>
      </c>
    </row>
    <row r="81">
      <c r="A81" s="162">
        <v>77.0</v>
      </c>
      <c r="B81" s="164"/>
      <c r="C81" s="164" t="s">
        <v>157</v>
      </c>
      <c r="D81" s="167">
        <v>0.0</v>
      </c>
      <c r="E81" s="167">
        <v>0.0</v>
      </c>
      <c r="F81" s="168"/>
      <c r="G81" s="168"/>
      <c r="H81" s="166">
        <f t="shared" si="1"/>
        <v>0</v>
      </c>
    </row>
  </sheetData>
  <mergeCells count="9">
    <mergeCell ref="G3:G4"/>
    <mergeCell ref="H3:H4"/>
    <mergeCell ref="A1:H2"/>
    <mergeCell ref="A3:A4"/>
    <mergeCell ref="B3:B4"/>
    <mergeCell ref="C3:C4"/>
    <mergeCell ref="D3:D4"/>
    <mergeCell ref="E3:E4"/>
    <mergeCell ref="F3:F4"/>
  </mergeCells>
  <conditionalFormatting sqref="G5:G500">
    <cfRule type="containsText" dxfId="7" priority="1" operator="containsText" text="oui">
      <formula>NOT(ISERROR(SEARCH(("oui"),(G5))))</formula>
    </cfRule>
  </conditionalFormatting>
  <conditionalFormatting sqref="G5:G500">
    <cfRule type="containsText" dxfId="6" priority="2" operator="containsText" text="non">
      <formula>NOT(ISERROR(SEARCH(("non"),(G5))))</formula>
    </cfRule>
  </conditionalFormatting>
  <conditionalFormatting sqref="F5:F81">
    <cfRule type="cellIs" dxfId="11" priority="3" operator="between">
      <formula>99.5</formula>
      <formula>100.5</formula>
    </cfRule>
  </conditionalFormatting>
  <conditionalFormatting sqref="F5:F81">
    <cfRule type="notContainsBlanks" dxfId="3" priority="4">
      <formula>LEN(TRIM(F5))&gt;0</formula>
    </cfRule>
  </conditionalFormatting>
  <dataValidations>
    <dataValidation type="list" allowBlank="1" showErrorMessage="1" sqref="B5:B81">
      <formula1>"07/04/2026,08/04/2026,09/04/2026,10/04/2026"</formula1>
    </dataValidation>
    <dataValidation type="list" allowBlank="1" showErrorMessage="1" sqref="G5:G81">
      <formula1>"OUI,NON"</formula1>
    </dataValidation>
  </dataValidation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88"/>
    <col customWidth="1" min="5" max="5" width="19.13"/>
    <col customWidth="1" min="11" max="11" width="31.25"/>
    <col customWidth="1" min="12" max="12" width="19.5"/>
    <col customWidth="1" min="13" max="13" width="18.63"/>
  </cols>
  <sheetData>
    <row r="1">
      <c r="A1" s="170" t="s">
        <v>158</v>
      </c>
      <c r="B1" s="129"/>
      <c r="C1" s="129"/>
      <c r="D1" s="129"/>
      <c r="E1" s="129"/>
      <c r="F1" s="129"/>
      <c r="G1" s="129"/>
      <c r="H1" s="129"/>
      <c r="I1" s="113"/>
    </row>
    <row r="2">
      <c r="A2" s="130"/>
      <c r="B2" s="131"/>
      <c r="C2" s="131"/>
      <c r="D2" s="131"/>
      <c r="E2" s="131"/>
      <c r="F2" s="131"/>
      <c r="G2" s="131"/>
      <c r="H2" s="131"/>
      <c r="I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159</v>
      </c>
      <c r="H3" s="174" t="s">
        <v>160</v>
      </c>
      <c r="I3" s="175" t="s">
        <v>129</v>
      </c>
    </row>
    <row r="4">
      <c r="A4" s="36"/>
      <c r="B4" s="36"/>
      <c r="C4" s="36"/>
      <c r="D4" s="36"/>
      <c r="E4" s="36"/>
      <c r="F4" s="36"/>
      <c r="G4" s="36"/>
      <c r="H4" s="36"/>
    </row>
    <row r="5">
      <c r="A5" s="176">
        <v>1.0</v>
      </c>
      <c r="B5" s="177"/>
      <c r="C5" s="178"/>
      <c r="D5" s="179">
        <v>0.0</v>
      </c>
      <c r="E5" s="179">
        <v>0.0</v>
      </c>
      <c r="F5" s="180" t="s">
        <v>130</v>
      </c>
      <c r="G5" s="180">
        <v>15.88</v>
      </c>
      <c r="H5" s="180">
        <v>84.3</v>
      </c>
      <c r="I5" s="181">
        <v>0.0012152777777777778</v>
      </c>
    </row>
    <row r="6">
      <c r="A6" s="176">
        <v>2.0</v>
      </c>
      <c r="B6" s="177"/>
      <c r="C6" s="178"/>
      <c r="D6" s="179">
        <v>0.0</v>
      </c>
      <c r="E6" s="179">
        <v>0.0</v>
      </c>
      <c r="F6" s="180" t="s">
        <v>130</v>
      </c>
      <c r="G6" s="180">
        <v>15.8</v>
      </c>
      <c r="H6" s="180">
        <v>83.78</v>
      </c>
      <c r="I6" s="181">
        <v>0.0012152777777777778</v>
      </c>
    </row>
    <row r="7">
      <c r="A7" s="176">
        <v>3.0</v>
      </c>
      <c r="B7" s="177"/>
      <c r="C7" s="178"/>
      <c r="D7" s="179">
        <v>0.0</v>
      </c>
      <c r="E7" s="179">
        <v>0.0</v>
      </c>
      <c r="F7" s="180" t="s">
        <v>130</v>
      </c>
      <c r="G7" s="180">
        <v>16.22</v>
      </c>
      <c r="H7" s="180">
        <v>84.0</v>
      </c>
      <c r="I7" s="181">
        <v>0.0012152777777777778</v>
      </c>
    </row>
    <row r="8">
      <c r="A8" s="176">
        <v>4.0</v>
      </c>
      <c r="B8" s="177"/>
      <c r="C8" s="178"/>
      <c r="D8" s="179">
        <v>0.0</v>
      </c>
      <c r="E8" s="179">
        <v>0.0</v>
      </c>
      <c r="F8" s="180" t="s">
        <v>130</v>
      </c>
      <c r="G8" s="180">
        <v>16.02</v>
      </c>
      <c r="H8" s="180">
        <v>84.44</v>
      </c>
      <c r="I8" s="181">
        <v>0.0012152777777777778</v>
      </c>
    </row>
    <row r="9">
      <c r="A9" s="176">
        <v>5.0</v>
      </c>
      <c r="B9" s="177"/>
      <c r="C9" s="178"/>
      <c r="D9" s="179">
        <v>0.0</v>
      </c>
      <c r="E9" s="179">
        <v>0.0</v>
      </c>
      <c r="F9" s="180" t="s">
        <v>130</v>
      </c>
      <c r="G9" s="180">
        <v>16.48</v>
      </c>
      <c r="H9" s="180">
        <v>84.22</v>
      </c>
      <c r="I9" s="181">
        <v>0.0012152777777777778</v>
      </c>
    </row>
    <row r="10">
      <c r="A10" s="176">
        <v>6.0</v>
      </c>
      <c r="B10" s="177"/>
      <c r="C10" s="178"/>
      <c r="D10" s="179">
        <v>0.0</v>
      </c>
      <c r="E10" s="179">
        <v>0.0</v>
      </c>
      <c r="F10" s="180" t="s">
        <v>130</v>
      </c>
      <c r="G10" s="180">
        <v>15.74</v>
      </c>
      <c r="H10" s="180">
        <v>84.1</v>
      </c>
      <c r="I10" s="181">
        <v>0.0012152777777777778</v>
      </c>
    </row>
    <row r="11">
      <c r="A11" s="176">
        <v>7.0</v>
      </c>
      <c r="B11" s="177"/>
      <c r="C11" s="178"/>
      <c r="D11" s="179">
        <v>0.0</v>
      </c>
      <c r="E11" s="179">
        <v>0.0</v>
      </c>
      <c r="F11" s="180" t="s">
        <v>130</v>
      </c>
      <c r="G11" s="180">
        <v>15.56</v>
      </c>
      <c r="H11" s="180">
        <v>83.9</v>
      </c>
      <c r="I11" s="181">
        <v>0.0012152777777777778</v>
      </c>
    </row>
    <row r="12">
      <c r="A12" s="176">
        <v>8.0</v>
      </c>
      <c r="B12" s="177"/>
      <c r="C12" s="178"/>
      <c r="D12" s="179">
        <v>0.0</v>
      </c>
      <c r="E12" s="179">
        <v>0.0</v>
      </c>
      <c r="F12" s="180" t="s">
        <v>130</v>
      </c>
      <c r="G12" s="180">
        <v>15.98</v>
      </c>
      <c r="H12" s="180">
        <v>83.86</v>
      </c>
      <c r="I12" s="181">
        <v>0.0012152777777777778</v>
      </c>
      <c r="N12" s="182"/>
    </row>
    <row r="13">
      <c r="A13" s="176">
        <v>9.0</v>
      </c>
      <c r="B13" s="177"/>
      <c r="C13" s="178"/>
      <c r="D13" s="179">
        <v>0.0</v>
      </c>
      <c r="E13" s="179">
        <v>0.0</v>
      </c>
      <c r="F13" s="180" t="s">
        <v>130</v>
      </c>
      <c r="G13" s="180">
        <v>16.32</v>
      </c>
      <c r="H13" s="180">
        <v>84.3</v>
      </c>
      <c r="I13" s="181">
        <v>0.0012152777777777778</v>
      </c>
      <c r="N13" s="182"/>
    </row>
    <row r="14">
      <c r="A14" s="176">
        <v>10.0</v>
      </c>
      <c r="B14" s="177"/>
      <c r="C14" s="178"/>
      <c r="D14" s="179">
        <v>0.0</v>
      </c>
      <c r="E14" s="179">
        <v>0.0</v>
      </c>
      <c r="F14" s="180" t="s">
        <v>130</v>
      </c>
      <c r="G14" s="180">
        <v>15.74</v>
      </c>
      <c r="H14" s="180">
        <v>83.74</v>
      </c>
      <c r="I14" s="181">
        <v>0.0012152777777777778</v>
      </c>
      <c r="K14" s="182"/>
      <c r="L14" s="182"/>
      <c r="M14" s="182"/>
      <c r="N14" s="182"/>
    </row>
    <row r="15">
      <c r="A15" s="176">
        <v>11.0</v>
      </c>
      <c r="B15" s="177"/>
      <c r="C15" s="178"/>
      <c r="D15" s="179">
        <v>0.0</v>
      </c>
      <c r="E15" s="179">
        <v>0.0</v>
      </c>
      <c r="F15" s="180" t="s">
        <v>130</v>
      </c>
      <c r="G15" s="180">
        <v>16.3</v>
      </c>
      <c r="H15" s="180">
        <v>84.32</v>
      </c>
      <c r="I15" s="181">
        <v>0.0012152777777777778</v>
      </c>
      <c r="K15" s="182"/>
      <c r="L15" s="182"/>
      <c r="M15" s="182"/>
      <c r="N15" s="182"/>
    </row>
    <row r="16">
      <c r="A16" s="176">
        <v>12.0</v>
      </c>
      <c r="B16" s="177"/>
      <c r="C16" s="178"/>
      <c r="D16" s="179">
        <v>0.0</v>
      </c>
      <c r="E16" s="179">
        <v>0.0</v>
      </c>
      <c r="F16" s="180" t="s">
        <v>130</v>
      </c>
      <c r="G16" s="180">
        <v>15.86</v>
      </c>
      <c r="H16" s="180">
        <v>83.98</v>
      </c>
      <c r="I16" s="181">
        <v>0.0012152777777777778</v>
      </c>
      <c r="K16" s="81" t="s">
        <v>131</v>
      </c>
      <c r="L16" s="81" t="s">
        <v>132</v>
      </c>
      <c r="M16" s="81" t="s">
        <v>133</v>
      </c>
      <c r="N16" s="81" t="s">
        <v>134</v>
      </c>
      <c r="O16" s="81" t="s">
        <v>135</v>
      </c>
    </row>
    <row r="17">
      <c r="A17" s="176">
        <v>13.0</v>
      </c>
      <c r="B17" s="177"/>
      <c r="C17" s="178"/>
      <c r="D17" s="179">
        <v>0.0</v>
      </c>
      <c r="E17" s="179">
        <v>0.0</v>
      </c>
      <c r="F17" s="180" t="s">
        <v>130</v>
      </c>
      <c r="G17" s="180">
        <v>15.9</v>
      </c>
      <c r="H17" s="180">
        <v>83.56</v>
      </c>
      <c r="I17" s="181">
        <v>0.0012152777777777778</v>
      </c>
      <c r="K17" s="183">
        <f>COUNTA(F5:F92)</f>
        <v>19</v>
      </c>
      <c r="L17" s="183">
        <f>COUNTIF(F5:F93,"non")</f>
        <v>0</v>
      </c>
      <c r="M17" s="183">
        <f>COUNTIF(F5:F92,"oui")</f>
        <v>19</v>
      </c>
      <c r="N17" s="183">
        <f>(K17-L17)/K17</f>
        <v>1</v>
      </c>
      <c r="O17" s="148">
        <f>AVERAGEIF(I$5:I$200,"&lt;&gt;0")</f>
        <v>0.001215277778</v>
      </c>
    </row>
    <row r="18">
      <c r="A18" s="176">
        <v>14.0</v>
      </c>
      <c r="B18" s="177"/>
      <c r="C18" s="178"/>
      <c r="D18" s="179">
        <v>0.0</v>
      </c>
      <c r="E18" s="179">
        <v>0.0</v>
      </c>
      <c r="F18" s="180" t="s">
        <v>130</v>
      </c>
      <c r="G18" s="180">
        <v>16.1</v>
      </c>
      <c r="H18" s="180">
        <v>83.74</v>
      </c>
      <c r="I18" s="181">
        <v>0.0012152777777777778</v>
      </c>
    </row>
    <row r="19">
      <c r="A19" s="176">
        <v>15.0</v>
      </c>
      <c r="B19" s="177"/>
      <c r="C19" s="178"/>
      <c r="D19" s="179">
        <v>0.0</v>
      </c>
      <c r="E19" s="179">
        <v>0.0</v>
      </c>
      <c r="F19" s="180" t="s">
        <v>130</v>
      </c>
      <c r="G19" s="180">
        <v>16.22</v>
      </c>
      <c r="H19" s="180">
        <v>84.48</v>
      </c>
      <c r="I19" s="181">
        <v>0.0012152777777777778</v>
      </c>
    </row>
    <row r="20">
      <c r="A20" s="176">
        <v>16.0</v>
      </c>
      <c r="B20" s="177"/>
      <c r="C20" s="178"/>
      <c r="D20" s="179">
        <v>0.0</v>
      </c>
      <c r="E20" s="179">
        <v>0.0</v>
      </c>
      <c r="F20" s="180" t="s">
        <v>130</v>
      </c>
      <c r="G20" s="180">
        <v>16.44</v>
      </c>
      <c r="H20" s="180">
        <v>84.02</v>
      </c>
      <c r="I20" s="181">
        <v>0.0012152777777777778</v>
      </c>
    </row>
    <row r="21">
      <c r="A21" s="176">
        <v>17.0</v>
      </c>
      <c r="B21" s="177"/>
      <c r="C21" s="178"/>
      <c r="D21" s="179">
        <v>0.0</v>
      </c>
      <c r="E21" s="179">
        <v>0.0</v>
      </c>
      <c r="F21" s="180" t="s">
        <v>130</v>
      </c>
      <c r="G21" s="180">
        <v>16.0</v>
      </c>
      <c r="H21" s="180">
        <v>83.8</v>
      </c>
      <c r="I21" s="181">
        <v>0.0012152777777777778</v>
      </c>
    </row>
    <row r="22">
      <c r="A22" s="176">
        <v>18.0</v>
      </c>
      <c r="B22" s="177"/>
      <c r="C22" s="178"/>
      <c r="D22" s="179">
        <v>0.0</v>
      </c>
      <c r="E22" s="179">
        <v>0.0</v>
      </c>
      <c r="F22" s="180" t="s">
        <v>130</v>
      </c>
      <c r="G22" s="180">
        <v>15.78</v>
      </c>
      <c r="H22" s="180">
        <v>83.88</v>
      </c>
      <c r="I22" s="181">
        <v>0.0012152777777777778</v>
      </c>
    </row>
    <row r="23">
      <c r="A23" s="176">
        <v>19.0</v>
      </c>
      <c r="B23" s="177"/>
      <c r="C23" s="178"/>
      <c r="D23" s="179">
        <v>0.0</v>
      </c>
      <c r="E23" s="179">
        <v>0.0</v>
      </c>
      <c r="F23" s="180" t="s">
        <v>130</v>
      </c>
      <c r="G23" s="180">
        <v>16.3</v>
      </c>
      <c r="H23" s="180">
        <v>84.22</v>
      </c>
      <c r="I23" s="181">
        <v>0.0012152777777777778</v>
      </c>
    </row>
    <row r="24">
      <c r="A24" s="176">
        <v>20.0</v>
      </c>
      <c r="B24" s="177"/>
      <c r="C24" s="178"/>
      <c r="D24" s="179">
        <v>0.0</v>
      </c>
      <c r="E24" s="179">
        <v>0.0</v>
      </c>
      <c r="F24" s="178"/>
      <c r="G24" s="178"/>
      <c r="H24" s="178"/>
      <c r="I24" s="184">
        <f t="shared" ref="I24:I81" si="1">E24-D24</f>
        <v>0</v>
      </c>
    </row>
    <row r="25">
      <c r="A25" s="176">
        <v>21.0</v>
      </c>
      <c r="B25" s="177"/>
      <c r="C25" s="178"/>
      <c r="D25" s="179">
        <v>0.0</v>
      </c>
      <c r="E25" s="179">
        <v>0.0</v>
      </c>
      <c r="F25" s="178"/>
      <c r="G25" s="178"/>
      <c r="H25" s="178"/>
      <c r="I25" s="184">
        <f t="shared" si="1"/>
        <v>0</v>
      </c>
    </row>
    <row r="26">
      <c r="A26" s="176">
        <v>22.0</v>
      </c>
      <c r="B26" s="177"/>
      <c r="C26" s="178"/>
      <c r="D26" s="179">
        <v>0.0</v>
      </c>
      <c r="E26" s="179">
        <v>0.0</v>
      </c>
      <c r="F26" s="178"/>
      <c r="G26" s="178"/>
      <c r="H26" s="178"/>
      <c r="I26" s="184">
        <f t="shared" si="1"/>
        <v>0</v>
      </c>
    </row>
    <row r="27">
      <c r="A27" s="176">
        <v>23.0</v>
      </c>
      <c r="B27" s="177"/>
      <c r="C27" s="178"/>
      <c r="D27" s="179">
        <v>0.0</v>
      </c>
      <c r="E27" s="179">
        <v>0.0</v>
      </c>
      <c r="F27" s="178"/>
      <c r="G27" s="178"/>
      <c r="H27" s="178"/>
      <c r="I27" s="184">
        <f t="shared" si="1"/>
        <v>0</v>
      </c>
    </row>
    <row r="28">
      <c r="A28" s="176">
        <v>24.0</v>
      </c>
      <c r="B28" s="178"/>
      <c r="C28" s="178"/>
      <c r="D28" s="179">
        <v>0.0</v>
      </c>
      <c r="E28" s="179">
        <v>0.0</v>
      </c>
      <c r="F28" s="178"/>
      <c r="G28" s="178"/>
      <c r="H28" s="178"/>
      <c r="I28" s="184">
        <f t="shared" si="1"/>
        <v>0</v>
      </c>
    </row>
    <row r="29">
      <c r="A29" s="176">
        <v>25.0</v>
      </c>
      <c r="B29" s="178"/>
      <c r="C29" s="178"/>
      <c r="D29" s="179">
        <v>0.0</v>
      </c>
      <c r="E29" s="179">
        <v>0.0</v>
      </c>
      <c r="F29" s="178"/>
      <c r="G29" s="178"/>
      <c r="H29" s="178"/>
      <c r="I29" s="184">
        <f t="shared" si="1"/>
        <v>0</v>
      </c>
    </row>
    <row r="30">
      <c r="A30" s="176">
        <v>26.0</v>
      </c>
      <c r="B30" s="178"/>
      <c r="C30" s="178"/>
      <c r="D30" s="179">
        <v>0.0</v>
      </c>
      <c r="E30" s="179">
        <v>0.0</v>
      </c>
      <c r="F30" s="178"/>
      <c r="G30" s="178"/>
      <c r="H30" s="178"/>
      <c r="I30" s="184">
        <f t="shared" si="1"/>
        <v>0</v>
      </c>
    </row>
    <row r="31">
      <c r="A31" s="176">
        <v>27.0</v>
      </c>
      <c r="B31" s="178"/>
      <c r="C31" s="178"/>
      <c r="D31" s="179">
        <v>0.0</v>
      </c>
      <c r="E31" s="179">
        <v>0.0</v>
      </c>
      <c r="F31" s="178"/>
      <c r="G31" s="178"/>
      <c r="H31" s="178"/>
      <c r="I31" s="184">
        <f t="shared" si="1"/>
        <v>0</v>
      </c>
    </row>
    <row r="32">
      <c r="A32" s="176">
        <v>28.0</v>
      </c>
      <c r="B32" s="178"/>
      <c r="C32" s="178"/>
      <c r="D32" s="179">
        <v>0.0</v>
      </c>
      <c r="E32" s="179">
        <v>0.0</v>
      </c>
      <c r="F32" s="178"/>
      <c r="G32" s="178"/>
      <c r="H32" s="178"/>
      <c r="I32" s="184">
        <f t="shared" si="1"/>
        <v>0</v>
      </c>
    </row>
    <row r="33">
      <c r="A33" s="176">
        <v>29.0</v>
      </c>
      <c r="B33" s="178"/>
      <c r="C33" s="178"/>
      <c r="D33" s="179">
        <v>0.0</v>
      </c>
      <c r="E33" s="179">
        <v>0.0</v>
      </c>
      <c r="F33" s="178"/>
      <c r="G33" s="178"/>
      <c r="H33" s="178"/>
      <c r="I33" s="184">
        <f t="shared" si="1"/>
        <v>0</v>
      </c>
    </row>
    <row r="34">
      <c r="A34" s="176">
        <v>30.0</v>
      </c>
      <c r="B34" s="178"/>
      <c r="C34" s="178"/>
      <c r="D34" s="179">
        <v>0.0</v>
      </c>
      <c r="E34" s="179">
        <v>0.0</v>
      </c>
      <c r="F34" s="178"/>
      <c r="G34" s="178"/>
      <c r="H34" s="178"/>
      <c r="I34" s="184">
        <f t="shared" si="1"/>
        <v>0</v>
      </c>
    </row>
    <row r="35">
      <c r="A35" s="176">
        <v>31.0</v>
      </c>
      <c r="B35" s="178"/>
      <c r="C35" s="178"/>
      <c r="D35" s="179">
        <v>0.0</v>
      </c>
      <c r="E35" s="179">
        <v>0.0</v>
      </c>
      <c r="F35" s="178"/>
      <c r="G35" s="178"/>
      <c r="H35" s="178"/>
      <c r="I35" s="184">
        <f t="shared" si="1"/>
        <v>0</v>
      </c>
    </row>
    <row r="36">
      <c r="A36" s="176">
        <v>32.0</v>
      </c>
      <c r="B36" s="178"/>
      <c r="C36" s="178"/>
      <c r="D36" s="179">
        <v>0.0</v>
      </c>
      <c r="E36" s="179">
        <v>0.0</v>
      </c>
      <c r="F36" s="178"/>
      <c r="G36" s="178"/>
      <c r="H36" s="178"/>
      <c r="I36" s="184">
        <f t="shared" si="1"/>
        <v>0</v>
      </c>
    </row>
    <row r="37">
      <c r="A37" s="176">
        <v>33.0</v>
      </c>
      <c r="B37" s="178"/>
      <c r="C37" s="178"/>
      <c r="D37" s="179">
        <v>0.0</v>
      </c>
      <c r="E37" s="179">
        <v>0.0</v>
      </c>
      <c r="F37" s="178"/>
      <c r="G37" s="178"/>
      <c r="H37" s="178"/>
      <c r="I37" s="184">
        <f t="shared" si="1"/>
        <v>0</v>
      </c>
    </row>
    <row r="38">
      <c r="A38" s="176">
        <v>34.0</v>
      </c>
      <c r="B38" s="178"/>
      <c r="C38" s="178"/>
      <c r="D38" s="179">
        <v>0.0</v>
      </c>
      <c r="E38" s="179">
        <v>0.0</v>
      </c>
      <c r="F38" s="178"/>
      <c r="G38" s="178"/>
      <c r="H38" s="178"/>
      <c r="I38" s="184">
        <f t="shared" si="1"/>
        <v>0</v>
      </c>
    </row>
    <row r="39">
      <c r="A39" s="176">
        <v>35.0</v>
      </c>
      <c r="B39" s="178"/>
      <c r="C39" s="178"/>
      <c r="D39" s="179">
        <v>0.0</v>
      </c>
      <c r="E39" s="179">
        <v>0.0</v>
      </c>
      <c r="F39" s="178"/>
      <c r="G39" s="178"/>
      <c r="H39" s="178"/>
      <c r="I39" s="184">
        <f t="shared" si="1"/>
        <v>0</v>
      </c>
    </row>
    <row r="40">
      <c r="A40" s="176">
        <v>36.0</v>
      </c>
      <c r="B40" s="178"/>
      <c r="C40" s="178"/>
      <c r="D40" s="179">
        <v>0.0</v>
      </c>
      <c r="E40" s="179">
        <v>0.0</v>
      </c>
      <c r="F40" s="178"/>
      <c r="G40" s="178"/>
      <c r="H40" s="178"/>
      <c r="I40" s="184">
        <f t="shared" si="1"/>
        <v>0</v>
      </c>
    </row>
    <row r="41">
      <c r="A41" s="176">
        <v>37.0</v>
      </c>
      <c r="B41" s="178"/>
      <c r="C41" s="178"/>
      <c r="D41" s="179">
        <v>0.0</v>
      </c>
      <c r="E41" s="179">
        <v>0.0</v>
      </c>
      <c r="F41" s="178"/>
      <c r="G41" s="178"/>
      <c r="H41" s="178"/>
      <c r="I41" s="184">
        <f t="shared" si="1"/>
        <v>0</v>
      </c>
    </row>
    <row r="42">
      <c r="A42" s="176">
        <v>38.0</v>
      </c>
      <c r="B42" s="178"/>
      <c r="C42" s="178"/>
      <c r="D42" s="179">
        <v>0.0</v>
      </c>
      <c r="E42" s="179">
        <v>0.0</v>
      </c>
      <c r="F42" s="178"/>
      <c r="G42" s="178"/>
      <c r="H42" s="178"/>
      <c r="I42" s="184">
        <f t="shared" si="1"/>
        <v>0</v>
      </c>
    </row>
    <row r="43">
      <c r="A43" s="176">
        <v>39.0</v>
      </c>
      <c r="B43" s="178"/>
      <c r="C43" s="178"/>
      <c r="D43" s="179">
        <v>0.0</v>
      </c>
      <c r="E43" s="179">
        <v>0.0</v>
      </c>
      <c r="F43" s="178"/>
      <c r="G43" s="178"/>
      <c r="H43" s="178"/>
      <c r="I43" s="184">
        <f t="shared" si="1"/>
        <v>0</v>
      </c>
    </row>
    <row r="44">
      <c r="A44" s="176">
        <v>40.0</v>
      </c>
      <c r="B44" s="178"/>
      <c r="C44" s="178"/>
      <c r="D44" s="179">
        <v>0.0</v>
      </c>
      <c r="E44" s="179">
        <v>0.0</v>
      </c>
      <c r="F44" s="178"/>
      <c r="G44" s="178"/>
      <c r="H44" s="178"/>
      <c r="I44" s="184">
        <f t="shared" si="1"/>
        <v>0</v>
      </c>
    </row>
    <row r="45">
      <c r="A45" s="176">
        <v>41.0</v>
      </c>
      <c r="B45" s="178"/>
      <c r="C45" s="178"/>
      <c r="D45" s="179">
        <v>0.0</v>
      </c>
      <c r="E45" s="179">
        <v>0.0</v>
      </c>
      <c r="F45" s="178"/>
      <c r="G45" s="178"/>
      <c r="H45" s="178"/>
      <c r="I45" s="184">
        <f t="shared" si="1"/>
        <v>0</v>
      </c>
    </row>
    <row r="46">
      <c r="A46" s="176">
        <v>42.0</v>
      </c>
      <c r="B46" s="178"/>
      <c r="C46" s="178"/>
      <c r="D46" s="179">
        <v>0.0</v>
      </c>
      <c r="E46" s="179">
        <v>0.0</v>
      </c>
      <c r="F46" s="178"/>
      <c r="G46" s="178"/>
      <c r="H46" s="178"/>
      <c r="I46" s="184">
        <f t="shared" si="1"/>
        <v>0</v>
      </c>
    </row>
    <row r="47">
      <c r="A47" s="176">
        <v>43.0</v>
      </c>
      <c r="B47" s="178"/>
      <c r="C47" s="178"/>
      <c r="D47" s="179">
        <v>0.0</v>
      </c>
      <c r="E47" s="179">
        <v>0.0</v>
      </c>
      <c r="F47" s="178"/>
      <c r="G47" s="178"/>
      <c r="H47" s="178"/>
      <c r="I47" s="184">
        <f t="shared" si="1"/>
        <v>0</v>
      </c>
    </row>
    <row r="48">
      <c r="A48" s="176">
        <v>44.0</v>
      </c>
      <c r="B48" s="178"/>
      <c r="C48" s="178"/>
      <c r="D48" s="179">
        <v>0.0</v>
      </c>
      <c r="E48" s="179">
        <v>0.0</v>
      </c>
      <c r="F48" s="178"/>
      <c r="G48" s="178"/>
      <c r="H48" s="178"/>
      <c r="I48" s="184">
        <f t="shared" si="1"/>
        <v>0</v>
      </c>
    </row>
    <row r="49">
      <c r="A49" s="176">
        <v>45.0</v>
      </c>
      <c r="B49" s="178"/>
      <c r="C49" s="178"/>
      <c r="D49" s="179">
        <v>0.0</v>
      </c>
      <c r="E49" s="179">
        <v>0.0</v>
      </c>
      <c r="F49" s="178"/>
      <c r="G49" s="178"/>
      <c r="H49" s="178"/>
      <c r="I49" s="184">
        <f t="shared" si="1"/>
        <v>0</v>
      </c>
    </row>
    <row r="50">
      <c r="A50" s="176">
        <v>46.0</v>
      </c>
      <c r="B50" s="178"/>
      <c r="C50" s="178"/>
      <c r="D50" s="179">
        <v>0.0</v>
      </c>
      <c r="E50" s="179">
        <v>0.0</v>
      </c>
      <c r="F50" s="178"/>
      <c r="G50" s="178"/>
      <c r="H50" s="178"/>
      <c r="I50" s="184">
        <f t="shared" si="1"/>
        <v>0</v>
      </c>
    </row>
    <row r="51">
      <c r="A51" s="176">
        <v>47.0</v>
      </c>
      <c r="B51" s="178"/>
      <c r="C51" s="178"/>
      <c r="D51" s="179">
        <v>0.0</v>
      </c>
      <c r="E51" s="179">
        <v>0.0</v>
      </c>
      <c r="F51" s="178"/>
      <c r="G51" s="178"/>
      <c r="H51" s="178"/>
      <c r="I51" s="184">
        <f t="shared" si="1"/>
        <v>0</v>
      </c>
    </row>
    <row r="52">
      <c r="A52" s="176">
        <v>48.0</v>
      </c>
      <c r="B52" s="178"/>
      <c r="C52" s="178"/>
      <c r="D52" s="179">
        <v>0.0</v>
      </c>
      <c r="E52" s="179">
        <v>0.0</v>
      </c>
      <c r="F52" s="178"/>
      <c r="G52" s="178"/>
      <c r="H52" s="178"/>
      <c r="I52" s="184">
        <f t="shared" si="1"/>
        <v>0</v>
      </c>
    </row>
    <row r="53">
      <c r="A53" s="176">
        <v>49.0</v>
      </c>
      <c r="B53" s="178"/>
      <c r="C53" s="178"/>
      <c r="D53" s="179">
        <v>0.0</v>
      </c>
      <c r="E53" s="179">
        <v>0.0</v>
      </c>
      <c r="F53" s="178"/>
      <c r="G53" s="178"/>
      <c r="H53" s="178"/>
      <c r="I53" s="184">
        <f t="shared" si="1"/>
        <v>0</v>
      </c>
    </row>
    <row r="54">
      <c r="A54" s="176">
        <v>50.0</v>
      </c>
      <c r="B54" s="178"/>
      <c r="C54" s="178"/>
      <c r="D54" s="179">
        <v>0.0</v>
      </c>
      <c r="E54" s="179">
        <v>0.0</v>
      </c>
      <c r="F54" s="178"/>
      <c r="G54" s="178"/>
      <c r="H54" s="178"/>
      <c r="I54" s="184">
        <f t="shared" si="1"/>
        <v>0</v>
      </c>
    </row>
    <row r="55">
      <c r="A55" s="176">
        <v>51.0</v>
      </c>
      <c r="B55" s="178"/>
      <c r="C55" s="178"/>
      <c r="D55" s="179">
        <v>0.0</v>
      </c>
      <c r="E55" s="179">
        <v>0.0</v>
      </c>
      <c r="F55" s="178"/>
      <c r="G55" s="178"/>
      <c r="H55" s="178"/>
      <c r="I55" s="184">
        <f t="shared" si="1"/>
        <v>0</v>
      </c>
    </row>
    <row r="56">
      <c r="A56" s="176">
        <v>52.0</v>
      </c>
      <c r="B56" s="178"/>
      <c r="C56" s="178"/>
      <c r="D56" s="179">
        <v>0.0</v>
      </c>
      <c r="E56" s="179">
        <v>0.0</v>
      </c>
      <c r="F56" s="178"/>
      <c r="G56" s="178"/>
      <c r="H56" s="178"/>
      <c r="I56" s="184">
        <f t="shared" si="1"/>
        <v>0</v>
      </c>
    </row>
    <row r="57">
      <c r="A57" s="176">
        <v>53.0</v>
      </c>
      <c r="B57" s="178"/>
      <c r="C57" s="178"/>
      <c r="D57" s="179">
        <v>0.0</v>
      </c>
      <c r="E57" s="179">
        <v>0.0</v>
      </c>
      <c r="F57" s="178"/>
      <c r="G57" s="178"/>
      <c r="H57" s="178"/>
      <c r="I57" s="184">
        <f t="shared" si="1"/>
        <v>0</v>
      </c>
    </row>
    <row r="58">
      <c r="A58" s="176">
        <v>54.0</v>
      </c>
      <c r="B58" s="178"/>
      <c r="C58" s="178"/>
      <c r="D58" s="179">
        <v>0.0</v>
      </c>
      <c r="E58" s="179">
        <v>0.0</v>
      </c>
      <c r="F58" s="178"/>
      <c r="G58" s="178"/>
      <c r="H58" s="178"/>
      <c r="I58" s="184">
        <f t="shared" si="1"/>
        <v>0</v>
      </c>
    </row>
    <row r="59">
      <c r="A59" s="176">
        <v>55.0</v>
      </c>
      <c r="B59" s="178"/>
      <c r="C59" s="178"/>
      <c r="D59" s="179">
        <v>0.0</v>
      </c>
      <c r="E59" s="179">
        <v>0.0</v>
      </c>
      <c r="F59" s="178"/>
      <c r="G59" s="178"/>
      <c r="H59" s="178"/>
      <c r="I59" s="184">
        <f t="shared" si="1"/>
        <v>0</v>
      </c>
    </row>
    <row r="60">
      <c r="A60" s="176">
        <v>56.0</v>
      </c>
      <c r="B60" s="178"/>
      <c r="C60" s="178"/>
      <c r="D60" s="179">
        <v>0.0</v>
      </c>
      <c r="E60" s="179">
        <v>0.0</v>
      </c>
      <c r="F60" s="178"/>
      <c r="G60" s="178"/>
      <c r="H60" s="178"/>
      <c r="I60" s="184">
        <f t="shared" si="1"/>
        <v>0</v>
      </c>
    </row>
    <row r="61">
      <c r="A61" s="176">
        <v>57.0</v>
      </c>
      <c r="B61" s="178"/>
      <c r="C61" s="178"/>
      <c r="D61" s="179">
        <v>0.0</v>
      </c>
      <c r="E61" s="179">
        <v>0.0</v>
      </c>
      <c r="F61" s="178"/>
      <c r="G61" s="178"/>
      <c r="H61" s="178"/>
      <c r="I61" s="184">
        <f t="shared" si="1"/>
        <v>0</v>
      </c>
    </row>
    <row r="62">
      <c r="A62" s="176">
        <v>58.0</v>
      </c>
      <c r="B62" s="178"/>
      <c r="C62" s="178"/>
      <c r="D62" s="179">
        <v>0.0</v>
      </c>
      <c r="E62" s="179">
        <v>0.0</v>
      </c>
      <c r="F62" s="178"/>
      <c r="G62" s="178"/>
      <c r="H62" s="178"/>
      <c r="I62" s="184">
        <f t="shared" si="1"/>
        <v>0</v>
      </c>
    </row>
    <row r="63">
      <c r="A63" s="176">
        <v>59.0</v>
      </c>
      <c r="B63" s="178"/>
      <c r="C63" s="178"/>
      <c r="D63" s="179">
        <v>0.0</v>
      </c>
      <c r="E63" s="179">
        <v>0.0</v>
      </c>
      <c r="F63" s="178"/>
      <c r="G63" s="178"/>
      <c r="H63" s="178"/>
      <c r="I63" s="184">
        <f t="shared" si="1"/>
        <v>0</v>
      </c>
    </row>
    <row r="64">
      <c r="A64" s="176">
        <v>60.0</v>
      </c>
      <c r="B64" s="178"/>
      <c r="C64" s="178"/>
      <c r="D64" s="179">
        <v>0.0</v>
      </c>
      <c r="E64" s="179">
        <v>0.0</v>
      </c>
      <c r="F64" s="178"/>
      <c r="G64" s="178"/>
      <c r="H64" s="178"/>
      <c r="I64" s="184">
        <f t="shared" si="1"/>
        <v>0</v>
      </c>
    </row>
    <row r="65">
      <c r="A65" s="176">
        <v>61.0</v>
      </c>
      <c r="B65" s="178"/>
      <c r="C65" s="178"/>
      <c r="D65" s="179">
        <v>0.0</v>
      </c>
      <c r="E65" s="179">
        <v>0.0</v>
      </c>
      <c r="F65" s="178"/>
      <c r="G65" s="178"/>
      <c r="H65" s="178"/>
      <c r="I65" s="184">
        <f t="shared" si="1"/>
        <v>0</v>
      </c>
    </row>
    <row r="66">
      <c r="A66" s="176">
        <v>62.0</v>
      </c>
      <c r="B66" s="178"/>
      <c r="C66" s="178"/>
      <c r="D66" s="179">
        <v>0.0</v>
      </c>
      <c r="E66" s="179">
        <v>0.0</v>
      </c>
      <c r="F66" s="178"/>
      <c r="G66" s="178"/>
      <c r="H66" s="178"/>
      <c r="I66" s="184">
        <f t="shared" si="1"/>
        <v>0</v>
      </c>
    </row>
    <row r="67">
      <c r="A67" s="176">
        <v>63.0</v>
      </c>
      <c r="B67" s="178"/>
      <c r="C67" s="178"/>
      <c r="D67" s="179">
        <v>0.0</v>
      </c>
      <c r="E67" s="179">
        <v>0.0</v>
      </c>
      <c r="F67" s="178"/>
      <c r="G67" s="178"/>
      <c r="H67" s="178"/>
      <c r="I67" s="184">
        <f t="shared" si="1"/>
        <v>0</v>
      </c>
    </row>
    <row r="68">
      <c r="A68" s="176">
        <v>64.0</v>
      </c>
      <c r="B68" s="178"/>
      <c r="C68" s="178"/>
      <c r="D68" s="179">
        <v>0.0</v>
      </c>
      <c r="E68" s="179">
        <v>0.0</v>
      </c>
      <c r="F68" s="178"/>
      <c r="G68" s="178"/>
      <c r="H68" s="178"/>
      <c r="I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4">
        <f t="shared" si="1"/>
        <v>0</v>
      </c>
    </row>
  </sheetData>
  <mergeCells count="10">
    <mergeCell ref="G3:G4"/>
    <mergeCell ref="H3:H4"/>
    <mergeCell ref="A1:I2"/>
    <mergeCell ref="A3:A4"/>
    <mergeCell ref="B3:B4"/>
    <mergeCell ref="C3:C4"/>
    <mergeCell ref="D3:D4"/>
    <mergeCell ref="E3:E4"/>
    <mergeCell ref="F3:F4"/>
    <mergeCell ref="I3:I4"/>
  </mergeCells>
  <conditionalFormatting sqref="F5:F27 F69:F500">
    <cfRule type="containsText" dxfId="7" priority="1" operator="containsText" text="oui">
      <formula>NOT(ISERROR(SEARCH(("oui"),(F5))))</formula>
    </cfRule>
  </conditionalFormatting>
  <conditionalFormatting sqref="F5:F27 F69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0"/>
    <col customWidth="1" min="5" max="5" width="16.5"/>
    <col customWidth="1" min="6" max="6" width="10.75"/>
    <col customWidth="1" min="7" max="10" width="10.63"/>
    <col customWidth="1" min="11" max="11" width="21.63"/>
  </cols>
  <sheetData>
    <row r="1">
      <c r="A1" s="170" t="s">
        <v>161</v>
      </c>
      <c r="B1" s="129"/>
      <c r="C1" s="129"/>
      <c r="D1" s="129"/>
      <c r="E1" s="129"/>
      <c r="F1" s="129"/>
      <c r="G1" s="129"/>
      <c r="H1" s="129"/>
      <c r="I1" s="129"/>
      <c r="J1" s="129"/>
      <c r="K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162</v>
      </c>
      <c r="H3" s="174" t="s">
        <v>163</v>
      </c>
      <c r="I3" s="174" t="s">
        <v>164</v>
      </c>
      <c r="J3" s="174" t="s">
        <v>165</v>
      </c>
      <c r="K3" s="186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  <c r="J4" s="36"/>
    </row>
    <row r="5">
      <c r="A5" s="176">
        <v>1.0</v>
      </c>
      <c r="B5" s="187">
        <v>46119.0</v>
      </c>
      <c r="C5" s="180" t="s">
        <v>25</v>
      </c>
      <c r="D5" s="188">
        <v>0.6770833333333334</v>
      </c>
      <c r="E5" s="188">
        <v>0.6875</v>
      </c>
      <c r="F5" s="180" t="s">
        <v>130</v>
      </c>
      <c r="G5" s="185"/>
      <c r="H5" s="185"/>
      <c r="I5" s="185"/>
      <c r="J5" s="185"/>
      <c r="K5" s="184">
        <f t="shared" ref="K5:K81" si="1">E5-D5</f>
        <v>0.01041666667</v>
      </c>
    </row>
    <row r="6">
      <c r="A6" s="176">
        <v>2.0</v>
      </c>
      <c r="B6" s="187">
        <v>46119.0</v>
      </c>
      <c r="C6" s="180" t="s">
        <v>25</v>
      </c>
      <c r="D6" s="188">
        <v>0.6875</v>
      </c>
      <c r="E6" s="188">
        <v>0.6979166666666666</v>
      </c>
      <c r="F6" s="180" t="s">
        <v>130</v>
      </c>
      <c r="G6" s="185"/>
      <c r="H6" s="185"/>
      <c r="I6" s="185"/>
      <c r="J6" s="185"/>
      <c r="K6" s="184">
        <f t="shared" si="1"/>
        <v>0.01041666667</v>
      </c>
      <c r="M6" s="81" t="s">
        <v>131</v>
      </c>
      <c r="N6" s="81" t="s">
        <v>132</v>
      </c>
      <c r="O6" s="81" t="s">
        <v>133</v>
      </c>
      <c r="P6" s="81" t="s">
        <v>134</v>
      </c>
      <c r="Q6" s="81" t="s">
        <v>135</v>
      </c>
    </row>
    <row r="7">
      <c r="A7" s="176">
        <v>3.0</v>
      </c>
      <c r="B7" s="187">
        <v>46119.0</v>
      </c>
      <c r="C7" s="180" t="s">
        <v>25</v>
      </c>
      <c r="D7" s="188">
        <v>0.6979166666666666</v>
      </c>
      <c r="E7" s="188">
        <v>0.7083333333333334</v>
      </c>
      <c r="F7" s="180" t="s">
        <v>130</v>
      </c>
      <c r="G7" s="185"/>
      <c r="H7" s="185"/>
      <c r="I7" s="185"/>
      <c r="J7" s="185"/>
      <c r="K7" s="184">
        <f t="shared" si="1"/>
        <v>0.01041666667</v>
      </c>
      <c r="M7" s="147">
        <f>COUNTA(F5:F92)</f>
        <v>26</v>
      </c>
      <c r="N7" s="147">
        <f>COUNTIF(F7:F93,"non")</f>
        <v>0</v>
      </c>
      <c r="O7" s="147">
        <f>COUNTIF(F7:F93,"oui")</f>
        <v>24</v>
      </c>
      <c r="P7" s="146">
        <f>(M7-N7)/M7</f>
        <v>1</v>
      </c>
      <c r="Q7" s="148">
        <f>AVERAGEIF(K$5:K$200,"&lt;&gt;0")</f>
        <v>0.01442307692</v>
      </c>
    </row>
    <row r="8">
      <c r="A8" s="176">
        <v>4.0</v>
      </c>
      <c r="B8" s="187">
        <v>46119.0</v>
      </c>
      <c r="C8" s="180" t="s">
        <v>25</v>
      </c>
      <c r="D8" s="188">
        <v>0.7083333333333334</v>
      </c>
      <c r="E8" s="188">
        <v>0.71875</v>
      </c>
      <c r="F8" s="180" t="s">
        <v>130</v>
      </c>
      <c r="G8" s="185"/>
      <c r="H8" s="185"/>
      <c r="I8" s="185"/>
      <c r="J8" s="185"/>
      <c r="K8" s="184">
        <f t="shared" si="1"/>
        <v>0.01041666667</v>
      </c>
    </row>
    <row r="9">
      <c r="A9" s="176">
        <v>5.0</v>
      </c>
      <c r="B9" s="187">
        <v>46120.0</v>
      </c>
      <c r="C9" s="180" t="s">
        <v>25</v>
      </c>
      <c r="D9" s="188">
        <v>0.3333333333333333</v>
      </c>
      <c r="E9" s="188">
        <v>0.3472222222222222</v>
      </c>
      <c r="F9" s="180" t="s">
        <v>130</v>
      </c>
      <c r="G9" s="185"/>
      <c r="H9" s="185"/>
      <c r="I9" s="185"/>
      <c r="J9" s="185"/>
      <c r="K9" s="184">
        <f t="shared" si="1"/>
        <v>0.01388888889</v>
      </c>
    </row>
    <row r="10">
      <c r="A10" s="176">
        <v>6.0</v>
      </c>
      <c r="B10" s="187">
        <v>46120.0</v>
      </c>
      <c r="C10" s="180" t="s">
        <v>25</v>
      </c>
      <c r="D10" s="188">
        <v>0.3333333333333333</v>
      </c>
      <c r="E10" s="188">
        <v>0.3472222222222222</v>
      </c>
      <c r="F10" s="180" t="s">
        <v>130</v>
      </c>
      <c r="G10" s="185"/>
      <c r="H10" s="185"/>
      <c r="I10" s="185"/>
      <c r="J10" s="185"/>
      <c r="K10" s="184">
        <f t="shared" si="1"/>
        <v>0.01388888889</v>
      </c>
    </row>
    <row r="11">
      <c r="A11" s="176">
        <v>7.0</v>
      </c>
      <c r="B11" s="187">
        <v>46120.0</v>
      </c>
      <c r="C11" s="180" t="s">
        <v>25</v>
      </c>
      <c r="D11" s="188">
        <v>0.3333333333333333</v>
      </c>
      <c r="E11" s="188">
        <v>0.3472222222222222</v>
      </c>
      <c r="F11" s="180" t="s">
        <v>130</v>
      </c>
      <c r="G11" s="185"/>
      <c r="H11" s="185"/>
      <c r="I11" s="185"/>
      <c r="J11" s="185"/>
      <c r="K11" s="184">
        <f t="shared" si="1"/>
        <v>0.01388888889</v>
      </c>
    </row>
    <row r="12">
      <c r="A12" s="176">
        <v>8.0</v>
      </c>
      <c r="B12" s="187">
        <v>46120.0</v>
      </c>
      <c r="C12" s="180" t="s">
        <v>25</v>
      </c>
      <c r="D12" s="188">
        <v>0.3333333333333333</v>
      </c>
      <c r="E12" s="188">
        <v>0.3472222222222222</v>
      </c>
      <c r="F12" s="180" t="s">
        <v>130</v>
      </c>
      <c r="G12" s="185"/>
      <c r="H12" s="185"/>
      <c r="I12" s="185"/>
      <c r="J12" s="185"/>
      <c r="K12" s="184">
        <f t="shared" si="1"/>
        <v>0.01388888889</v>
      </c>
    </row>
    <row r="13">
      <c r="A13" s="176">
        <v>9.0</v>
      </c>
      <c r="B13" s="187">
        <v>46120.0</v>
      </c>
      <c r="C13" s="180" t="s">
        <v>25</v>
      </c>
      <c r="D13" s="188">
        <v>0.3541666666666667</v>
      </c>
      <c r="E13" s="188">
        <v>0.3680555555555556</v>
      </c>
      <c r="F13" s="180" t="s">
        <v>130</v>
      </c>
      <c r="G13" s="185"/>
      <c r="H13" s="185"/>
      <c r="I13" s="185"/>
      <c r="J13" s="185"/>
      <c r="K13" s="184">
        <f t="shared" si="1"/>
        <v>0.01388888889</v>
      </c>
    </row>
    <row r="14">
      <c r="A14" s="176">
        <v>10.0</v>
      </c>
      <c r="B14" s="187">
        <v>46120.0</v>
      </c>
      <c r="C14" s="180" t="s">
        <v>25</v>
      </c>
      <c r="D14" s="188">
        <v>0.3541666666666667</v>
      </c>
      <c r="E14" s="188">
        <v>0.3680555555555556</v>
      </c>
      <c r="F14" s="180" t="s">
        <v>130</v>
      </c>
      <c r="G14" s="185"/>
      <c r="H14" s="185"/>
      <c r="I14" s="185"/>
      <c r="J14" s="185"/>
      <c r="K14" s="184">
        <f t="shared" si="1"/>
        <v>0.01388888889</v>
      </c>
    </row>
    <row r="15">
      <c r="A15" s="176">
        <v>11.0</v>
      </c>
      <c r="B15" s="187">
        <v>46120.0</v>
      </c>
      <c r="C15" s="180" t="s">
        <v>25</v>
      </c>
      <c r="D15" s="188">
        <v>0.3541666666666667</v>
      </c>
      <c r="E15" s="188">
        <v>0.3680555555555556</v>
      </c>
      <c r="F15" s="180" t="s">
        <v>130</v>
      </c>
      <c r="G15" s="185"/>
      <c r="H15" s="185"/>
      <c r="I15" s="185"/>
      <c r="J15" s="185"/>
      <c r="K15" s="184">
        <f t="shared" si="1"/>
        <v>0.01388888889</v>
      </c>
    </row>
    <row r="16">
      <c r="A16" s="176">
        <v>12.0</v>
      </c>
      <c r="B16" s="187">
        <v>46120.0</v>
      </c>
      <c r="C16" s="180" t="s">
        <v>25</v>
      </c>
      <c r="D16" s="188">
        <v>0.3541666666666667</v>
      </c>
      <c r="E16" s="188">
        <v>0.3680555555555556</v>
      </c>
      <c r="F16" s="180" t="s">
        <v>130</v>
      </c>
      <c r="G16" s="185"/>
      <c r="H16" s="185"/>
      <c r="I16" s="185"/>
      <c r="J16" s="185"/>
      <c r="K16" s="184">
        <f t="shared" si="1"/>
        <v>0.01388888889</v>
      </c>
    </row>
    <row r="17">
      <c r="A17" s="176">
        <v>13.0</v>
      </c>
      <c r="B17" s="187">
        <v>46120.0</v>
      </c>
      <c r="C17" s="180" t="s">
        <v>25</v>
      </c>
      <c r="D17" s="188">
        <v>0.3958333333333333</v>
      </c>
      <c r="E17" s="188">
        <v>0.4131944444444444</v>
      </c>
      <c r="F17" s="180" t="s">
        <v>130</v>
      </c>
      <c r="G17" s="185"/>
      <c r="H17" s="185"/>
      <c r="I17" s="185"/>
      <c r="J17" s="185"/>
      <c r="K17" s="184">
        <f t="shared" si="1"/>
        <v>0.01736111111</v>
      </c>
    </row>
    <row r="18">
      <c r="A18" s="176">
        <v>14.0</v>
      </c>
      <c r="B18" s="187">
        <v>46120.0</v>
      </c>
      <c r="C18" s="180" t="s">
        <v>25</v>
      </c>
      <c r="D18" s="188">
        <v>0.3958333333333333</v>
      </c>
      <c r="E18" s="188">
        <v>0.4131944444444444</v>
      </c>
      <c r="F18" s="180" t="s">
        <v>130</v>
      </c>
      <c r="G18" s="185"/>
      <c r="H18" s="185"/>
      <c r="I18" s="185"/>
      <c r="J18" s="185"/>
      <c r="K18" s="184">
        <f t="shared" si="1"/>
        <v>0.01736111111</v>
      </c>
    </row>
    <row r="19">
      <c r="A19" s="176">
        <v>15.0</v>
      </c>
      <c r="B19" s="187">
        <v>46120.0</v>
      </c>
      <c r="C19" s="180" t="s">
        <v>25</v>
      </c>
      <c r="D19" s="188">
        <v>0.3958333333333333</v>
      </c>
      <c r="E19" s="188">
        <v>0.4131944444444444</v>
      </c>
      <c r="F19" s="180" t="s">
        <v>130</v>
      </c>
      <c r="G19" s="185"/>
      <c r="H19" s="185"/>
      <c r="I19" s="185"/>
      <c r="J19" s="185"/>
      <c r="K19" s="184">
        <f t="shared" si="1"/>
        <v>0.01736111111</v>
      </c>
    </row>
    <row r="20">
      <c r="A20" s="176">
        <v>16.0</v>
      </c>
      <c r="B20" s="187">
        <v>46120.0</v>
      </c>
      <c r="C20" s="180" t="s">
        <v>25</v>
      </c>
      <c r="D20" s="188">
        <v>0.3958333333333333</v>
      </c>
      <c r="E20" s="188">
        <v>0.4131944444444444</v>
      </c>
      <c r="F20" s="180" t="s">
        <v>130</v>
      </c>
      <c r="G20" s="185"/>
      <c r="H20" s="185"/>
      <c r="I20" s="185"/>
      <c r="J20" s="185"/>
      <c r="K20" s="184">
        <f t="shared" si="1"/>
        <v>0.01736111111</v>
      </c>
    </row>
    <row r="21">
      <c r="A21" s="176">
        <v>17.0</v>
      </c>
      <c r="B21" s="187">
        <v>46120.0</v>
      </c>
      <c r="C21" s="180" t="s">
        <v>25</v>
      </c>
      <c r="D21" s="188">
        <v>0.4305555555555556</v>
      </c>
      <c r="E21" s="188">
        <v>0.4513888888888889</v>
      </c>
      <c r="F21" s="180" t="s">
        <v>130</v>
      </c>
      <c r="G21" s="185"/>
      <c r="H21" s="185"/>
      <c r="I21" s="185"/>
      <c r="J21" s="185"/>
      <c r="K21" s="184">
        <f t="shared" si="1"/>
        <v>0.02083333333</v>
      </c>
    </row>
    <row r="22">
      <c r="A22" s="176">
        <v>18.0</v>
      </c>
      <c r="B22" s="187">
        <v>46120.0</v>
      </c>
      <c r="C22" s="180" t="s">
        <v>25</v>
      </c>
      <c r="D22" s="188">
        <v>0.4305555555555556</v>
      </c>
      <c r="E22" s="188">
        <v>0.4513888888888889</v>
      </c>
      <c r="F22" s="180" t="s">
        <v>130</v>
      </c>
      <c r="G22" s="185"/>
      <c r="H22" s="185"/>
      <c r="I22" s="185"/>
      <c r="J22" s="185"/>
      <c r="K22" s="184">
        <f t="shared" si="1"/>
        <v>0.02083333333</v>
      </c>
    </row>
    <row r="23">
      <c r="A23" s="176">
        <v>19.0</v>
      </c>
      <c r="B23" s="187">
        <v>46120.0</v>
      </c>
      <c r="C23" s="180" t="s">
        <v>25</v>
      </c>
      <c r="D23" s="188">
        <v>0.4305555555555556</v>
      </c>
      <c r="E23" s="188">
        <v>0.4513888888888889</v>
      </c>
      <c r="F23" s="180" t="s">
        <v>130</v>
      </c>
      <c r="G23" s="185"/>
      <c r="H23" s="185"/>
      <c r="I23" s="185"/>
      <c r="J23" s="185"/>
      <c r="K23" s="184">
        <f t="shared" si="1"/>
        <v>0.02083333333</v>
      </c>
    </row>
    <row r="24">
      <c r="A24" s="176">
        <v>20.0</v>
      </c>
      <c r="B24" s="187">
        <v>46120.0</v>
      </c>
      <c r="C24" s="180" t="s">
        <v>25</v>
      </c>
      <c r="D24" s="188">
        <v>0.4305555555555556</v>
      </c>
      <c r="E24" s="188">
        <v>0.4513888888888889</v>
      </c>
      <c r="F24" s="180" t="s">
        <v>130</v>
      </c>
      <c r="G24" s="185"/>
      <c r="H24" s="185"/>
      <c r="I24" s="185"/>
      <c r="J24" s="185"/>
      <c r="K24" s="184">
        <f t="shared" si="1"/>
        <v>0.02083333333</v>
      </c>
    </row>
    <row r="25">
      <c r="A25" s="176">
        <v>21.0</v>
      </c>
      <c r="B25" s="187">
        <v>46120.0</v>
      </c>
      <c r="C25" s="180" t="s">
        <v>25</v>
      </c>
      <c r="D25" s="188">
        <v>0.46875</v>
      </c>
      <c r="E25" s="188">
        <v>0.4826388888888889</v>
      </c>
      <c r="F25" s="180" t="s">
        <v>130</v>
      </c>
      <c r="G25" s="185"/>
      <c r="H25" s="185"/>
      <c r="I25" s="185"/>
      <c r="J25" s="185"/>
      <c r="K25" s="184">
        <f t="shared" si="1"/>
        <v>0.01388888889</v>
      </c>
    </row>
    <row r="26">
      <c r="A26" s="176">
        <v>22.0</v>
      </c>
      <c r="B26" s="187">
        <v>46120.0</v>
      </c>
      <c r="C26" s="180" t="s">
        <v>25</v>
      </c>
      <c r="D26" s="188">
        <v>0.46875</v>
      </c>
      <c r="E26" s="188">
        <v>0.4826388888888889</v>
      </c>
      <c r="F26" s="180" t="s">
        <v>130</v>
      </c>
      <c r="G26" s="185"/>
      <c r="H26" s="185"/>
      <c r="I26" s="185"/>
      <c r="J26" s="185"/>
      <c r="K26" s="184">
        <f t="shared" si="1"/>
        <v>0.01388888889</v>
      </c>
    </row>
    <row r="27">
      <c r="A27" s="176">
        <v>23.0</v>
      </c>
      <c r="B27" s="187">
        <v>46120.0</v>
      </c>
      <c r="C27" s="180" t="s">
        <v>25</v>
      </c>
      <c r="D27" s="188">
        <v>0.46875</v>
      </c>
      <c r="E27" s="188">
        <v>0.4826388888888889</v>
      </c>
      <c r="F27" s="180" t="s">
        <v>130</v>
      </c>
      <c r="G27" s="185"/>
      <c r="H27" s="185"/>
      <c r="I27" s="185"/>
      <c r="J27" s="185"/>
      <c r="K27" s="184">
        <f t="shared" si="1"/>
        <v>0.01388888889</v>
      </c>
    </row>
    <row r="28">
      <c r="A28" s="189">
        <v>24.0</v>
      </c>
      <c r="B28" s="187">
        <v>46120.0</v>
      </c>
      <c r="C28" s="180" t="s">
        <v>25</v>
      </c>
      <c r="D28" s="188">
        <v>0.46875</v>
      </c>
      <c r="E28" s="188">
        <v>0.4826388888888889</v>
      </c>
      <c r="F28" s="180" t="s">
        <v>130</v>
      </c>
      <c r="G28" s="185"/>
      <c r="H28" s="185"/>
      <c r="I28" s="185"/>
      <c r="J28" s="185"/>
      <c r="K28" s="184">
        <f t="shared" si="1"/>
        <v>0.01388888889</v>
      </c>
    </row>
    <row r="29">
      <c r="A29" s="189">
        <v>25.0</v>
      </c>
      <c r="B29" s="187">
        <v>46120.0</v>
      </c>
      <c r="C29" s="180" t="s">
        <v>25</v>
      </c>
      <c r="D29" s="188">
        <v>0.5</v>
      </c>
      <c r="E29" s="188">
        <v>0.5069444444444444</v>
      </c>
      <c r="F29" s="180" t="s">
        <v>130</v>
      </c>
      <c r="G29" s="185"/>
      <c r="H29" s="185"/>
      <c r="I29" s="185"/>
      <c r="J29" s="185"/>
      <c r="K29" s="184">
        <f t="shared" si="1"/>
        <v>0.006944444444</v>
      </c>
    </row>
    <row r="30">
      <c r="A30" s="189">
        <v>26.0</v>
      </c>
      <c r="B30" s="187">
        <v>46120.0</v>
      </c>
      <c r="C30" s="180" t="s">
        <v>25</v>
      </c>
      <c r="D30" s="188">
        <v>0.5</v>
      </c>
      <c r="E30" s="188">
        <v>0.5069444444444444</v>
      </c>
      <c r="F30" s="180" t="s">
        <v>130</v>
      </c>
      <c r="G30" s="185"/>
      <c r="H30" s="185"/>
      <c r="I30" s="185"/>
      <c r="J30" s="185"/>
      <c r="K30" s="184">
        <f t="shared" si="1"/>
        <v>0.006944444444</v>
      </c>
    </row>
    <row r="31">
      <c r="A31" s="189">
        <v>27.0</v>
      </c>
      <c r="B31" s="185"/>
      <c r="C31" s="185"/>
      <c r="D31" s="179">
        <v>0.0</v>
      </c>
      <c r="E31" s="179">
        <v>0.0</v>
      </c>
      <c r="F31" s="185"/>
      <c r="G31" s="185"/>
      <c r="H31" s="180" t="s">
        <v>0</v>
      </c>
      <c r="I31" s="185"/>
      <c r="J31" s="185"/>
      <c r="K31" s="184">
        <f t="shared" si="1"/>
        <v>0</v>
      </c>
    </row>
    <row r="32">
      <c r="A32" s="189">
        <v>28.0</v>
      </c>
      <c r="B32" s="185"/>
      <c r="C32" s="185"/>
      <c r="D32" s="179">
        <v>0.0</v>
      </c>
      <c r="E32" s="179">
        <v>0.0</v>
      </c>
      <c r="F32" s="185"/>
      <c r="G32" s="185"/>
      <c r="H32" s="185"/>
      <c r="I32" s="185"/>
      <c r="J32" s="185"/>
      <c r="K32" s="184">
        <f t="shared" si="1"/>
        <v>0</v>
      </c>
    </row>
    <row r="33">
      <c r="A33" s="189">
        <v>29.0</v>
      </c>
      <c r="B33" s="185"/>
      <c r="C33" s="185"/>
      <c r="D33" s="179">
        <v>0.0</v>
      </c>
      <c r="E33" s="179">
        <v>0.0</v>
      </c>
      <c r="F33" s="185"/>
      <c r="G33" s="185"/>
      <c r="H33" s="185"/>
      <c r="I33" s="185"/>
      <c r="J33" s="185"/>
      <c r="K33" s="184">
        <f t="shared" si="1"/>
        <v>0</v>
      </c>
    </row>
    <row r="34">
      <c r="A34" s="189">
        <v>30.0</v>
      </c>
      <c r="B34" s="185"/>
      <c r="C34" s="185"/>
      <c r="D34" s="179">
        <v>0.0</v>
      </c>
      <c r="E34" s="179">
        <v>0.0</v>
      </c>
      <c r="F34" s="185"/>
      <c r="G34" s="185"/>
      <c r="H34" s="185"/>
      <c r="I34" s="185"/>
      <c r="J34" s="185"/>
      <c r="K34" s="184">
        <f t="shared" si="1"/>
        <v>0</v>
      </c>
    </row>
    <row r="35">
      <c r="A35" s="189">
        <v>31.0</v>
      </c>
      <c r="B35" s="185"/>
      <c r="C35" s="185"/>
      <c r="D35" s="179">
        <v>0.0</v>
      </c>
      <c r="E35" s="179">
        <v>0.0</v>
      </c>
      <c r="F35" s="185"/>
      <c r="G35" s="185"/>
      <c r="H35" s="185"/>
      <c r="I35" s="185"/>
      <c r="J35" s="185"/>
      <c r="K35" s="184">
        <f t="shared" si="1"/>
        <v>0</v>
      </c>
    </row>
    <row r="36">
      <c r="A36" s="189">
        <v>32.0</v>
      </c>
      <c r="B36" s="185"/>
      <c r="C36" s="185"/>
      <c r="D36" s="179">
        <v>0.0</v>
      </c>
      <c r="E36" s="179">
        <v>0.0</v>
      </c>
      <c r="F36" s="185"/>
      <c r="G36" s="185"/>
      <c r="H36" s="185"/>
      <c r="I36" s="185"/>
      <c r="J36" s="185"/>
      <c r="K36" s="184">
        <f t="shared" si="1"/>
        <v>0</v>
      </c>
    </row>
    <row r="37">
      <c r="A37" s="189">
        <v>33.0</v>
      </c>
      <c r="B37" s="185"/>
      <c r="C37" s="185"/>
      <c r="D37" s="179">
        <v>0.0</v>
      </c>
      <c r="E37" s="179">
        <v>0.0</v>
      </c>
      <c r="F37" s="185"/>
      <c r="G37" s="185"/>
      <c r="H37" s="185"/>
      <c r="I37" s="185"/>
      <c r="J37" s="185"/>
      <c r="K37" s="184">
        <f t="shared" si="1"/>
        <v>0</v>
      </c>
    </row>
    <row r="38">
      <c r="A38" s="189">
        <v>34.0</v>
      </c>
      <c r="B38" s="185"/>
      <c r="C38" s="185"/>
      <c r="D38" s="179">
        <v>0.0</v>
      </c>
      <c r="E38" s="179">
        <v>0.0</v>
      </c>
      <c r="F38" s="185"/>
      <c r="G38" s="185"/>
      <c r="H38" s="185"/>
      <c r="I38" s="185"/>
      <c r="J38" s="185"/>
      <c r="K38" s="184">
        <f t="shared" si="1"/>
        <v>0</v>
      </c>
    </row>
    <row r="39">
      <c r="A39" s="189">
        <v>35.0</v>
      </c>
      <c r="B39" s="185"/>
      <c r="C39" s="185"/>
      <c r="D39" s="179">
        <v>0.0</v>
      </c>
      <c r="E39" s="179">
        <v>0.0</v>
      </c>
      <c r="F39" s="185"/>
      <c r="G39" s="185"/>
      <c r="H39" s="185"/>
      <c r="I39" s="185"/>
      <c r="J39" s="185"/>
      <c r="K39" s="184">
        <f t="shared" si="1"/>
        <v>0</v>
      </c>
    </row>
    <row r="40">
      <c r="A40" s="189">
        <v>36.0</v>
      </c>
      <c r="B40" s="185"/>
      <c r="C40" s="185"/>
      <c r="D40" s="179">
        <v>0.0</v>
      </c>
      <c r="E40" s="179">
        <v>0.0</v>
      </c>
      <c r="F40" s="185"/>
      <c r="G40" s="185"/>
      <c r="H40" s="185"/>
      <c r="I40" s="185"/>
      <c r="J40" s="185"/>
      <c r="K40" s="184">
        <f t="shared" si="1"/>
        <v>0</v>
      </c>
    </row>
    <row r="41">
      <c r="A41" s="189">
        <v>37.0</v>
      </c>
      <c r="B41" s="185"/>
      <c r="C41" s="185"/>
      <c r="D41" s="179">
        <v>0.0</v>
      </c>
      <c r="E41" s="179">
        <v>0.0</v>
      </c>
      <c r="F41" s="185"/>
      <c r="G41" s="185"/>
      <c r="H41" s="185"/>
      <c r="I41" s="185"/>
      <c r="J41" s="185"/>
      <c r="K41" s="184">
        <f t="shared" si="1"/>
        <v>0</v>
      </c>
    </row>
    <row r="42">
      <c r="A42" s="189">
        <v>38.0</v>
      </c>
      <c r="B42" s="185"/>
      <c r="C42" s="185"/>
      <c r="D42" s="179">
        <v>0.0</v>
      </c>
      <c r="E42" s="179">
        <v>0.0</v>
      </c>
      <c r="F42" s="185"/>
      <c r="G42" s="185"/>
      <c r="H42" s="185"/>
      <c r="I42" s="185"/>
      <c r="J42" s="185"/>
      <c r="K42" s="184">
        <f t="shared" si="1"/>
        <v>0</v>
      </c>
    </row>
    <row r="43">
      <c r="A43" s="189">
        <v>39.0</v>
      </c>
      <c r="B43" s="185"/>
      <c r="C43" s="185"/>
      <c r="D43" s="179">
        <v>0.0</v>
      </c>
      <c r="E43" s="179">
        <v>0.0</v>
      </c>
      <c r="F43" s="185"/>
      <c r="G43" s="185"/>
      <c r="H43" s="185"/>
      <c r="I43" s="185"/>
      <c r="J43" s="185"/>
      <c r="K43" s="184">
        <f t="shared" si="1"/>
        <v>0</v>
      </c>
    </row>
    <row r="44">
      <c r="A44" s="189">
        <v>40.0</v>
      </c>
      <c r="B44" s="185"/>
      <c r="C44" s="185"/>
      <c r="D44" s="179">
        <v>0.0</v>
      </c>
      <c r="E44" s="179">
        <v>0.0</v>
      </c>
      <c r="F44" s="185"/>
      <c r="G44" s="185"/>
      <c r="H44" s="185"/>
      <c r="I44" s="185"/>
      <c r="J44" s="185"/>
      <c r="K44" s="184">
        <f t="shared" si="1"/>
        <v>0</v>
      </c>
    </row>
    <row r="45">
      <c r="A45" s="189">
        <v>41.0</v>
      </c>
      <c r="B45" s="185"/>
      <c r="C45" s="185"/>
      <c r="D45" s="179">
        <v>0.0</v>
      </c>
      <c r="E45" s="179">
        <v>0.0</v>
      </c>
      <c r="F45" s="185"/>
      <c r="G45" s="185"/>
      <c r="H45" s="185"/>
      <c r="I45" s="185"/>
      <c r="J45" s="185"/>
      <c r="K45" s="184">
        <f t="shared" si="1"/>
        <v>0</v>
      </c>
    </row>
    <row r="46">
      <c r="A46" s="189">
        <v>42.0</v>
      </c>
      <c r="B46" s="185"/>
      <c r="C46" s="185"/>
      <c r="D46" s="179">
        <v>0.0</v>
      </c>
      <c r="E46" s="179">
        <v>0.0</v>
      </c>
      <c r="F46" s="185"/>
      <c r="G46" s="185"/>
      <c r="H46" s="185"/>
      <c r="I46" s="185"/>
      <c r="J46" s="185"/>
      <c r="K46" s="184">
        <f t="shared" si="1"/>
        <v>0</v>
      </c>
    </row>
    <row r="47">
      <c r="A47" s="189">
        <v>43.0</v>
      </c>
      <c r="B47" s="185"/>
      <c r="C47" s="185"/>
      <c r="D47" s="179">
        <v>0.0</v>
      </c>
      <c r="E47" s="179">
        <v>0.0</v>
      </c>
      <c r="F47" s="185"/>
      <c r="G47" s="185"/>
      <c r="H47" s="185"/>
      <c r="I47" s="185"/>
      <c r="J47" s="185"/>
      <c r="K47" s="184">
        <f t="shared" si="1"/>
        <v>0</v>
      </c>
    </row>
    <row r="48">
      <c r="A48" s="189">
        <v>44.0</v>
      </c>
      <c r="B48" s="185"/>
      <c r="C48" s="185"/>
      <c r="D48" s="179">
        <v>0.0</v>
      </c>
      <c r="E48" s="179">
        <v>0.0</v>
      </c>
      <c r="F48" s="185"/>
      <c r="G48" s="185"/>
      <c r="H48" s="185"/>
      <c r="I48" s="185"/>
      <c r="J48" s="185"/>
      <c r="K48" s="184">
        <f t="shared" si="1"/>
        <v>0</v>
      </c>
    </row>
    <row r="49">
      <c r="A49" s="189">
        <v>45.0</v>
      </c>
      <c r="B49" s="185"/>
      <c r="C49" s="185"/>
      <c r="D49" s="179">
        <v>0.0</v>
      </c>
      <c r="E49" s="179">
        <v>0.0</v>
      </c>
      <c r="F49" s="185"/>
      <c r="G49" s="185"/>
      <c r="H49" s="185"/>
      <c r="I49" s="185"/>
      <c r="J49" s="185"/>
      <c r="K49" s="184">
        <f t="shared" si="1"/>
        <v>0</v>
      </c>
    </row>
    <row r="50">
      <c r="A50" s="189">
        <v>46.0</v>
      </c>
      <c r="B50" s="185"/>
      <c r="C50" s="185"/>
      <c r="D50" s="179">
        <v>0.0</v>
      </c>
      <c r="E50" s="179">
        <v>0.0</v>
      </c>
      <c r="F50" s="185"/>
      <c r="G50" s="185"/>
      <c r="H50" s="185"/>
      <c r="I50" s="185"/>
      <c r="J50" s="185"/>
      <c r="K50" s="184">
        <f t="shared" si="1"/>
        <v>0</v>
      </c>
    </row>
    <row r="51">
      <c r="A51" s="189">
        <v>47.0</v>
      </c>
      <c r="B51" s="185"/>
      <c r="C51" s="185"/>
      <c r="D51" s="179">
        <v>0.0</v>
      </c>
      <c r="E51" s="179">
        <v>0.0</v>
      </c>
      <c r="F51" s="185"/>
      <c r="G51" s="185"/>
      <c r="H51" s="185"/>
      <c r="I51" s="185"/>
      <c r="J51" s="185"/>
      <c r="K51" s="184">
        <f t="shared" si="1"/>
        <v>0</v>
      </c>
    </row>
    <row r="52">
      <c r="A52" s="189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185"/>
      <c r="K52" s="184">
        <f t="shared" si="1"/>
        <v>0</v>
      </c>
    </row>
    <row r="53">
      <c r="A53" s="189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185"/>
      <c r="K53" s="184">
        <f t="shared" si="1"/>
        <v>0</v>
      </c>
    </row>
    <row r="54">
      <c r="A54" s="189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185"/>
      <c r="K54" s="184">
        <f t="shared" si="1"/>
        <v>0</v>
      </c>
    </row>
    <row r="55">
      <c r="A55" s="189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185"/>
      <c r="K55" s="184">
        <f t="shared" si="1"/>
        <v>0</v>
      </c>
    </row>
    <row r="56">
      <c r="A56" s="189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185"/>
      <c r="K56" s="184">
        <f t="shared" si="1"/>
        <v>0</v>
      </c>
    </row>
    <row r="57">
      <c r="A57" s="189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185"/>
      <c r="K57" s="184">
        <f t="shared" si="1"/>
        <v>0</v>
      </c>
    </row>
    <row r="58">
      <c r="A58" s="189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185"/>
      <c r="K58" s="184">
        <f t="shared" si="1"/>
        <v>0</v>
      </c>
    </row>
    <row r="59">
      <c r="A59" s="189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185"/>
      <c r="K59" s="184">
        <f t="shared" si="1"/>
        <v>0</v>
      </c>
    </row>
    <row r="60">
      <c r="A60" s="189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185"/>
      <c r="K60" s="184">
        <f t="shared" si="1"/>
        <v>0</v>
      </c>
    </row>
    <row r="61">
      <c r="A61" s="189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185"/>
      <c r="K61" s="184">
        <f t="shared" si="1"/>
        <v>0</v>
      </c>
    </row>
    <row r="62">
      <c r="A62" s="189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185"/>
      <c r="K62" s="184">
        <f t="shared" si="1"/>
        <v>0</v>
      </c>
    </row>
    <row r="63">
      <c r="A63" s="189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185"/>
      <c r="K63" s="184">
        <f t="shared" si="1"/>
        <v>0</v>
      </c>
    </row>
    <row r="64">
      <c r="A64" s="189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185"/>
      <c r="K64" s="184">
        <f t="shared" si="1"/>
        <v>0</v>
      </c>
    </row>
    <row r="65">
      <c r="A65" s="189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185"/>
      <c r="K65" s="184">
        <f t="shared" si="1"/>
        <v>0</v>
      </c>
    </row>
    <row r="66">
      <c r="A66" s="189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185"/>
      <c r="K66" s="184">
        <f t="shared" si="1"/>
        <v>0</v>
      </c>
    </row>
    <row r="67">
      <c r="A67" s="189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185"/>
      <c r="K67" s="184">
        <f t="shared" si="1"/>
        <v>0</v>
      </c>
    </row>
    <row r="68">
      <c r="A68" s="189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185"/>
      <c r="K68" s="184">
        <f t="shared" si="1"/>
        <v>0</v>
      </c>
    </row>
    <row r="69">
      <c r="A69" s="189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185"/>
      <c r="K69" s="184">
        <f t="shared" si="1"/>
        <v>0</v>
      </c>
    </row>
    <row r="70">
      <c r="A70" s="189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185"/>
      <c r="K70" s="184">
        <f t="shared" si="1"/>
        <v>0</v>
      </c>
    </row>
    <row r="71">
      <c r="A71" s="189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5"/>
      <c r="K71" s="184">
        <f t="shared" si="1"/>
        <v>0</v>
      </c>
    </row>
    <row r="72">
      <c r="A72" s="189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5"/>
      <c r="K72" s="184">
        <f t="shared" si="1"/>
        <v>0</v>
      </c>
    </row>
    <row r="73">
      <c r="A73" s="189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5"/>
      <c r="K73" s="184">
        <f t="shared" si="1"/>
        <v>0</v>
      </c>
    </row>
    <row r="74">
      <c r="A74" s="189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5"/>
      <c r="K74" s="184">
        <f t="shared" si="1"/>
        <v>0</v>
      </c>
    </row>
    <row r="75">
      <c r="A75" s="189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5"/>
      <c r="K75" s="184">
        <f t="shared" si="1"/>
        <v>0</v>
      </c>
    </row>
    <row r="76">
      <c r="A76" s="189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5"/>
      <c r="K76" s="184">
        <f t="shared" si="1"/>
        <v>0</v>
      </c>
    </row>
    <row r="77">
      <c r="A77" s="189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5"/>
      <c r="K77" s="184">
        <f t="shared" si="1"/>
        <v>0</v>
      </c>
    </row>
    <row r="78">
      <c r="A78" s="189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5"/>
      <c r="K78" s="184">
        <f t="shared" si="1"/>
        <v>0</v>
      </c>
    </row>
    <row r="79">
      <c r="A79" s="189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5"/>
      <c r="K79" s="184">
        <f t="shared" si="1"/>
        <v>0</v>
      </c>
    </row>
    <row r="80">
      <c r="A80" s="189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5"/>
      <c r="K80" s="184">
        <f t="shared" si="1"/>
        <v>0</v>
      </c>
    </row>
    <row r="81">
      <c r="A81" s="189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5"/>
      <c r="K81" s="184">
        <f t="shared" si="1"/>
        <v>0</v>
      </c>
    </row>
  </sheetData>
  <mergeCells count="12">
    <mergeCell ref="G3:G4"/>
    <mergeCell ref="H3:H4"/>
    <mergeCell ref="I3:I4"/>
    <mergeCell ref="J3:J4"/>
    <mergeCell ref="A1:K2"/>
    <mergeCell ref="A3:A4"/>
    <mergeCell ref="B3:B4"/>
    <mergeCell ref="C3:C4"/>
    <mergeCell ref="D3:D4"/>
    <mergeCell ref="E3:E4"/>
    <mergeCell ref="F3:F4"/>
    <mergeCell ref="K3:K4"/>
  </mergeCells>
  <conditionalFormatting sqref="F5:F446">
    <cfRule type="containsText" dxfId="7" priority="1" operator="containsText" text="oui">
      <formula>NOT(ISERROR(SEARCH(("oui"),(F5))))</formula>
    </cfRule>
  </conditionalFormatting>
  <conditionalFormatting sqref="F5:F446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0"/>
    <col customWidth="1" min="3" max="3" width="18.63"/>
    <col customWidth="1" min="4" max="4" width="18.88"/>
    <col customWidth="1" min="5" max="5" width="17.63"/>
    <col customWidth="1" min="11" max="11" width="14.25"/>
    <col customWidth="1" min="12" max="12" width="31.0"/>
    <col customWidth="1" min="13" max="13" width="21.5"/>
  </cols>
  <sheetData>
    <row r="1">
      <c r="A1" s="170" t="s">
        <v>166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90" t="s">
        <v>126</v>
      </c>
      <c r="H3" s="190" t="s">
        <v>127</v>
      </c>
      <c r="I3" s="172" t="s">
        <v>128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185"/>
      <c r="C5" s="185"/>
      <c r="D5" s="188">
        <v>0.7305555555555555</v>
      </c>
      <c r="E5" s="188">
        <v>0.7388888888888889</v>
      </c>
      <c r="F5" s="180" t="s">
        <v>130</v>
      </c>
      <c r="G5" s="180">
        <v>76.16</v>
      </c>
      <c r="H5" s="178"/>
      <c r="I5" s="185"/>
      <c r="J5" s="184">
        <f t="shared" ref="J5:J81" si="1">E5-D5</f>
        <v>0.008333333333</v>
      </c>
    </row>
    <row r="6">
      <c r="A6" s="176">
        <v>2.0</v>
      </c>
      <c r="B6" s="185"/>
      <c r="C6" s="185"/>
      <c r="D6" s="188">
        <v>0.3590277777777778</v>
      </c>
      <c r="E6" s="188">
        <v>0.36666666666666664</v>
      </c>
      <c r="F6" s="180" t="s">
        <v>130</v>
      </c>
      <c r="G6" s="180">
        <v>76.11</v>
      </c>
      <c r="H6" s="180">
        <v>75.68</v>
      </c>
      <c r="I6" s="185"/>
      <c r="J6" s="184">
        <f t="shared" si="1"/>
        <v>0.007638888889</v>
      </c>
    </row>
    <row r="7">
      <c r="A7" s="176">
        <v>3.0</v>
      </c>
      <c r="B7" s="185"/>
      <c r="C7" s="185"/>
      <c r="D7" s="188">
        <v>0.3736111111111111</v>
      </c>
      <c r="E7" s="188">
        <v>0.38125</v>
      </c>
      <c r="F7" s="180" t="s">
        <v>130</v>
      </c>
      <c r="G7" s="180">
        <v>76.14</v>
      </c>
      <c r="H7" s="180">
        <v>75.52</v>
      </c>
      <c r="I7" s="185"/>
      <c r="J7" s="184">
        <f t="shared" si="1"/>
        <v>0.007638888889</v>
      </c>
    </row>
    <row r="8">
      <c r="A8" s="176">
        <v>4.0</v>
      </c>
      <c r="B8" s="185"/>
      <c r="C8" s="185"/>
      <c r="D8" s="188">
        <v>0.39652777777777776</v>
      </c>
      <c r="E8" s="188">
        <v>0.4027777777777778</v>
      </c>
      <c r="F8" s="180" t="s">
        <v>130</v>
      </c>
      <c r="G8" s="180">
        <v>76.56</v>
      </c>
      <c r="H8" s="180">
        <v>76.51</v>
      </c>
      <c r="I8" s="185"/>
      <c r="J8" s="184">
        <f t="shared" si="1"/>
        <v>0.00625</v>
      </c>
    </row>
    <row r="9">
      <c r="A9" s="176">
        <v>5.0</v>
      </c>
      <c r="B9" s="185"/>
      <c r="C9" s="185"/>
      <c r="D9" s="188">
        <v>0.44166666666666665</v>
      </c>
      <c r="E9" s="188">
        <v>0.44722222222222224</v>
      </c>
      <c r="F9" s="180" t="s">
        <v>130</v>
      </c>
      <c r="G9" s="178"/>
      <c r="H9" s="178"/>
      <c r="I9" s="185"/>
      <c r="J9" s="184">
        <f t="shared" si="1"/>
        <v>0.005555555556</v>
      </c>
    </row>
    <row r="10">
      <c r="A10" s="176">
        <v>6.0</v>
      </c>
      <c r="B10" s="185"/>
      <c r="C10" s="185"/>
      <c r="D10" s="188">
        <v>0.45208333333333334</v>
      </c>
      <c r="E10" s="188">
        <v>0.45555555555555555</v>
      </c>
      <c r="F10" s="180" t="s">
        <v>130</v>
      </c>
      <c r="G10" s="178"/>
      <c r="H10" s="178"/>
      <c r="I10" s="185"/>
      <c r="J10" s="184">
        <f t="shared" si="1"/>
        <v>0.003472222222</v>
      </c>
    </row>
    <row r="11">
      <c r="A11" s="176">
        <v>7.0</v>
      </c>
      <c r="B11" s="185"/>
      <c r="C11" s="185"/>
      <c r="D11" s="188">
        <v>0.4652777777777778</v>
      </c>
      <c r="E11" s="188">
        <v>0.4708333333333333</v>
      </c>
      <c r="F11" s="180" t="s">
        <v>130</v>
      </c>
      <c r="G11" s="178"/>
      <c r="H11" s="178"/>
      <c r="I11" s="185"/>
      <c r="J11" s="184">
        <f t="shared" si="1"/>
        <v>0.005555555556</v>
      </c>
    </row>
    <row r="12">
      <c r="A12" s="176">
        <v>8.0</v>
      </c>
      <c r="B12" s="185"/>
      <c r="C12" s="185"/>
      <c r="D12" s="188">
        <v>0.48194444444444445</v>
      </c>
      <c r="E12" s="188">
        <v>0.4861111111111111</v>
      </c>
      <c r="F12" s="180" t="s">
        <v>130</v>
      </c>
      <c r="G12" s="178"/>
      <c r="H12" s="178"/>
      <c r="I12" s="185"/>
      <c r="J12" s="184">
        <f t="shared" si="1"/>
        <v>0.004166666667</v>
      </c>
    </row>
    <row r="13">
      <c r="A13" s="176">
        <v>9.0</v>
      </c>
      <c r="B13" s="185"/>
      <c r="C13" s="185"/>
      <c r="D13" s="188">
        <v>0.49722222222222223</v>
      </c>
      <c r="E13" s="188">
        <v>0.5013888888888889</v>
      </c>
      <c r="F13" s="180" t="s">
        <v>130</v>
      </c>
      <c r="G13" s="178"/>
      <c r="H13" s="178"/>
      <c r="I13" s="185"/>
      <c r="J13" s="184">
        <f t="shared" si="1"/>
        <v>0.004166666667</v>
      </c>
    </row>
    <row r="14">
      <c r="A14" s="176">
        <v>10.0</v>
      </c>
      <c r="B14" s="185"/>
      <c r="C14" s="185"/>
      <c r="D14" s="188">
        <v>0.3472222222222222</v>
      </c>
      <c r="E14" s="188">
        <v>0.35138888888888886</v>
      </c>
      <c r="F14" s="180" t="s">
        <v>130</v>
      </c>
      <c r="G14" s="178"/>
      <c r="H14" s="178"/>
      <c r="I14" s="185"/>
      <c r="J14" s="184">
        <f t="shared" si="1"/>
        <v>0.004166666667</v>
      </c>
    </row>
    <row r="15">
      <c r="A15" s="176">
        <v>11.0</v>
      </c>
      <c r="B15" s="185"/>
      <c r="C15" s="185"/>
      <c r="D15" s="188">
        <v>0.3729166666666667</v>
      </c>
      <c r="E15" s="188">
        <v>0.37777777777777777</v>
      </c>
      <c r="F15" s="180" t="s">
        <v>130</v>
      </c>
      <c r="G15" s="178"/>
      <c r="H15" s="178"/>
      <c r="I15" s="185"/>
      <c r="J15" s="184">
        <f t="shared" si="1"/>
        <v>0.004861111111</v>
      </c>
      <c r="L15" s="81" t="s">
        <v>131</v>
      </c>
      <c r="M15" s="81" t="s">
        <v>132</v>
      </c>
      <c r="N15" s="81" t="s">
        <v>133</v>
      </c>
      <c r="O15" s="81" t="s">
        <v>134</v>
      </c>
      <c r="P15" s="81" t="s">
        <v>135</v>
      </c>
    </row>
    <row r="16">
      <c r="A16" s="176">
        <v>12.0</v>
      </c>
      <c r="B16" s="185"/>
      <c r="C16" s="185"/>
      <c r="D16" s="188">
        <v>0.3819444444444444</v>
      </c>
      <c r="E16" s="188">
        <v>0.38680555555555557</v>
      </c>
      <c r="F16" s="180" t="s">
        <v>130</v>
      </c>
      <c r="G16" s="178"/>
      <c r="H16" s="178"/>
      <c r="I16" s="185"/>
      <c r="J16" s="184">
        <f t="shared" si="1"/>
        <v>0.004861111111</v>
      </c>
      <c r="L16" s="146">
        <f>COUNTA(F5:F92)</f>
        <v>26</v>
      </c>
      <c r="M16" s="147">
        <f>COUNTIF(F5:F93,"non")</f>
        <v>0</v>
      </c>
      <c r="N16" s="147">
        <f>COUNTIF(F5:F92,"oui")</f>
        <v>26</v>
      </c>
      <c r="O16" s="146">
        <f>(L16-M16)/L16</f>
        <v>1</v>
      </c>
      <c r="P16" s="148">
        <f>AVERAGEIF(J$5:J$200,"&lt;&gt;0")</f>
        <v>0.004861111111</v>
      </c>
    </row>
    <row r="17">
      <c r="A17" s="176">
        <v>13.0</v>
      </c>
      <c r="B17" s="185"/>
      <c r="C17" s="185"/>
      <c r="D17" s="188">
        <v>0.3923611111111111</v>
      </c>
      <c r="E17" s="188">
        <v>0.39652777777777776</v>
      </c>
      <c r="F17" s="180" t="s">
        <v>130</v>
      </c>
      <c r="G17" s="178"/>
      <c r="H17" s="178"/>
      <c r="I17" s="185"/>
      <c r="J17" s="184">
        <f t="shared" si="1"/>
        <v>0.004166666667</v>
      </c>
    </row>
    <row r="18">
      <c r="A18" s="176">
        <v>14.0</v>
      </c>
      <c r="B18" s="185"/>
      <c r="C18" s="185"/>
      <c r="D18" s="188">
        <v>0.40625</v>
      </c>
      <c r="E18" s="188">
        <v>0.4111111111111111</v>
      </c>
      <c r="F18" s="180" t="s">
        <v>130</v>
      </c>
      <c r="G18" s="178"/>
      <c r="H18" s="178"/>
      <c r="I18" s="185"/>
      <c r="J18" s="184">
        <f t="shared" si="1"/>
        <v>0.004861111111</v>
      </c>
    </row>
    <row r="19">
      <c r="A19" s="176">
        <v>15.0</v>
      </c>
      <c r="B19" s="185"/>
      <c r="C19" s="185"/>
      <c r="D19" s="188">
        <v>0.4152777777777778</v>
      </c>
      <c r="E19" s="188">
        <v>0.41944444444444445</v>
      </c>
      <c r="F19" s="180" t="s">
        <v>130</v>
      </c>
      <c r="G19" s="178"/>
      <c r="H19" s="178"/>
      <c r="I19" s="185"/>
      <c r="J19" s="184">
        <f t="shared" si="1"/>
        <v>0.004166666667</v>
      </c>
    </row>
    <row r="20">
      <c r="A20" s="176">
        <v>16.0</v>
      </c>
      <c r="B20" s="185"/>
      <c r="C20" s="185"/>
      <c r="D20" s="188">
        <v>0.43125</v>
      </c>
      <c r="E20" s="188">
        <v>0.4354166666666667</v>
      </c>
      <c r="F20" s="180" t="s">
        <v>130</v>
      </c>
      <c r="G20" s="178"/>
      <c r="H20" s="178"/>
      <c r="I20" s="185"/>
      <c r="J20" s="184">
        <f t="shared" si="1"/>
        <v>0.004166666667</v>
      </c>
    </row>
    <row r="21">
      <c r="A21" s="176">
        <v>17.0</v>
      </c>
      <c r="B21" s="185"/>
      <c r="C21" s="185"/>
      <c r="D21" s="188">
        <v>0.44166666666666665</v>
      </c>
      <c r="E21" s="188">
        <v>0.44583333333333336</v>
      </c>
      <c r="F21" s="180" t="s">
        <v>130</v>
      </c>
      <c r="G21" s="178"/>
      <c r="H21" s="178"/>
      <c r="I21" s="185"/>
      <c r="J21" s="184">
        <f t="shared" si="1"/>
        <v>0.004166666667</v>
      </c>
    </row>
    <row r="22">
      <c r="A22" s="176">
        <v>18.0</v>
      </c>
      <c r="B22" s="185"/>
      <c r="C22" s="185"/>
      <c r="D22" s="188">
        <v>0.44930555555555557</v>
      </c>
      <c r="E22" s="188">
        <v>0.4534722222222222</v>
      </c>
      <c r="F22" s="180" t="s">
        <v>130</v>
      </c>
      <c r="G22" s="178"/>
      <c r="H22" s="178"/>
      <c r="I22" s="185"/>
      <c r="J22" s="184">
        <f t="shared" si="1"/>
        <v>0.004166666667</v>
      </c>
    </row>
    <row r="23">
      <c r="A23" s="176">
        <v>19.0</v>
      </c>
      <c r="B23" s="185"/>
      <c r="C23" s="185"/>
      <c r="D23" s="188">
        <v>0.4576388888888889</v>
      </c>
      <c r="E23" s="188">
        <v>0.4618055555555556</v>
      </c>
      <c r="F23" s="180" t="s">
        <v>130</v>
      </c>
      <c r="G23" s="178"/>
      <c r="H23" s="178"/>
      <c r="I23" s="185"/>
      <c r="J23" s="184">
        <f t="shared" si="1"/>
        <v>0.004166666667</v>
      </c>
    </row>
    <row r="24">
      <c r="A24" s="176">
        <v>20.0</v>
      </c>
      <c r="B24" s="185"/>
      <c r="C24" s="185"/>
      <c r="D24" s="188">
        <v>0.4673611111111111</v>
      </c>
      <c r="E24" s="188">
        <v>0.4708333333333333</v>
      </c>
      <c r="F24" s="180" t="s">
        <v>130</v>
      </c>
      <c r="G24" s="178"/>
      <c r="H24" s="178"/>
      <c r="I24" s="185"/>
      <c r="J24" s="184">
        <f t="shared" si="1"/>
        <v>0.003472222222</v>
      </c>
    </row>
    <row r="25">
      <c r="A25" s="176">
        <v>21.0</v>
      </c>
      <c r="B25" s="185"/>
      <c r="C25" s="185"/>
      <c r="D25" s="188">
        <v>0.47291666666666665</v>
      </c>
      <c r="E25" s="188">
        <v>0.47708333333333336</v>
      </c>
      <c r="F25" s="180" t="s">
        <v>130</v>
      </c>
      <c r="G25" s="178"/>
      <c r="H25" s="178"/>
      <c r="I25" s="185"/>
      <c r="J25" s="184">
        <f t="shared" si="1"/>
        <v>0.004166666667</v>
      </c>
    </row>
    <row r="26">
      <c r="A26" s="176">
        <v>22.0</v>
      </c>
      <c r="B26" s="185"/>
      <c r="C26" s="185"/>
      <c r="D26" s="188">
        <v>0.4895833333333333</v>
      </c>
      <c r="E26" s="188">
        <v>0.49375</v>
      </c>
      <c r="F26" s="180" t="s">
        <v>130</v>
      </c>
      <c r="G26" s="178"/>
      <c r="H26" s="178"/>
      <c r="I26" s="185"/>
      <c r="J26" s="184">
        <f t="shared" si="1"/>
        <v>0.004166666667</v>
      </c>
    </row>
    <row r="27">
      <c r="A27" s="176">
        <v>23.0</v>
      </c>
      <c r="B27" s="185"/>
      <c r="C27" s="185"/>
      <c r="D27" s="188">
        <v>0.3451388888888889</v>
      </c>
      <c r="E27" s="188">
        <v>0.35</v>
      </c>
      <c r="F27" s="180" t="s">
        <v>130</v>
      </c>
      <c r="G27" s="178"/>
      <c r="H27" s="178"/>
      <c r="I27" s="185"/>
      <c r="J27" s="184">
        <f t="shared" si="1"/>
        <v>0.004861111111</v>
      </c>
    </row>
    <row r="28">
      <c r="A28" s="176">
        <v>24.0</v>
      </c>
      <c r="B28" s="185"/>
      <c r="C28" s="185"/>
      <c r="D28" s="188">
        <v>0.36319444444444443</v>
      </c>
      <c r="E28" s="188">
        <v>0.3680555555555556</v>
      </c>
      <c r="F28" s="180" t="s">
        <v>130</v>
      </c>
      <c r="G28" s="178"/>
      <c r="H28" s="178"/>
      <c r="I28" s="185"/>
      <c r="J28" s="184">
        <f t="shared" si="1"/>
        <v>0.004861111111</v>
      </c>
    </row>
    <row r="29">
      <c r="A29" s="176">
        <v>25.0</v>
      </c>
      <c r="B29" s="185"/>
      <c r="C29" s="185"/>
      <c r="D29" s="188">
        <v>0.375</v>
      </c>
      <c r="E29" s="188">
        <v>0.37916666666666665</v>
      </c>
      <c r="F29" s="180" t="s">
        <v>130</v>
      </c>
      <c r="G29" s="178"/>
      <c r="H29" s="178"/>
      <c r="I29" s="185"/>
      <c r="J29" s="184">
        <f t="shared" si="1"/>
        <v>0.004166666667</v>
      </c>
    </row>
    <row r="30">
      <c r="A30" s="176">
        <v>26.0</v>
      </c>
      <c r="B30" s="185"/>
      <c r="C30" s="185"/>
      <c r="D30" s="188">
        <v>0.38819444444444445</v>
      </c>
      <c r="E30" s="188">
        <v>0.3923611111111111</v>
      </c>
      <c r="F30" s="180" t="s">
        <v>130</v>
      </c>
      <c r="G30" s="178"/>
      <c r="H30" s="178"/>
      <c r="I30" s="185"/>
      <c r="J30" s="184">
        <f t="shared" si="1"/>
        <v>0.004166666667</v>
      </c>
    </row>
    <row r="31">
      <c r="A31" s="176">
        <v>27.0</v>
      </c>
      <c r="B31" s="185"/>
      <c r="C31" s="185"/>
      <c r="D31" s="188">
        <v>0.0</v>
      </c>
      <c r="E31" s="179">
        <v>0.0</v>
      </c>
      <c r="F31" s="185"/>
      <c r="G31" s="178"/>
      <c r="H31" s="178"/>
      <c r="I31" s="185"/>
      <c r="J31" s="184">
        <f t="shared" si="1"/>
        <v>0</v>
      </c>
    </row>
    <row r="32">
      <c r="A32" s="176">
        <v>28.0</v>
      </c>
      <c r="B32" s="185"/>
      <c r="C32" s="185"/>
      <c r="D32" s="179">
        <v>0.0</v>
      </c>
      <c r="E32" s="179">
        <v>0.0</v>
      </c>
      <c r="F32" s="185"/>
      <c r="G32" s="185"/>
      <c r="H32" s="185"/>
      <c r="I32" s="185"/>
      <c r="J32" s="184">
        <f t="shared" si="1"/>
        <v>0</v>
      </c>
    </row>
    <row r="33">
      <c r="A33" s="176">
        <v>29.0</v>
      </c>
      <c r="B33" s="185"/>
      <c r="C33" s="185"/>
      <c r="D33" s="179">
        <v>0.0</v>
      </c>
      <c r="E33" s="179">
        <v>0.0</v>
      </c>
      <c r="F33" s="185"/>
      <c r="G33" s="185"/>
      <c r="H33" s="185"/>
      <c r="I33" s="185"/>
      <c r="J33" s="184">
        <f t="shared" si="1"/>
        <v>0</v>
      </c>
    </row>
    <row r="34">
      <c r="A34" s="176">
        <v>30.0</v>
      </c>
      <c r="B34" s="185"/>
      <c r="C34" s="185"/>
      <c r="D34" s="179">
        <v>0.0</v>
      </c>
      <c r="E34" s="179">
        <v>0.0</v>
      </c>
      <c r="F34" s="185"/>
      <c r="G34" s="185"/>
      <c r="H34" s="185"/>
      <c r="I34" s="185"/>
      <c r="J34" s="184">
        <f t="shared" si="1"/>
        <v>0</v>
      </c>
    </row>
    <row r="35">
      <c r="A35" s="176">
        <v>31.0</v>
      </c>
      <c r="B35" s="185"/>
      <c r="C35" s="185"/>
      <c r="D35" s="179">
        <v>0.0</v>
      </c>
      <c r="E35" s="179">
        <v>0.0</v>
      </c>
      <c r="F35" s="185"/>
      <c r="G35" s="185"/>
      <c r="H35" s="185"/>
      <c r="I35" s="185"/>
      <c r="J35" s="184">
        <f t="shared" si="1"/>
        <v>0</v>
      </c>
    </row>
    <row r="36">
      <c r="A36" s="176">
        <v>32.0</v>
      </c>
      <c r="B36" s="185"/>
      <c r="C36" s="185"/>
      <c r="D36" s="179">
        <v>0.0</v>
      </c>
      <c r="E36" s="179">
        <v>0.0</v>
      </c>
      <c r="F36" s="185"/>
      <c r="G36" s="185"/>
      <c r="H36" s="185"/>
      <c r="I36" s="185"/>
      <c r="J36" s="184">
        <f t="shared" si="1"/>
        <v>0</v>
      </c>
    </row>
    <row r="37">
      <c r="A37" s="176">
        <v>33.0</v>
      </c>
      <c r="B37" s="185"/>
      <c r="C37" s="185"/>
      <c r="D37" s="179">
        <v>0.0</v>
      </c>
      <c r="E37" s="179">
        <v>0.0</v>
      </c>
      <c r="F37" s="185"/>
      <c r="G37" s="185"/>
      <c r="H37" s="185"/>
      <c r="I37" s="185"/>
      <c r="J37" s="184">
        <f t="shared" si="1"/>
        <v>0</v>
      </c>
    </row>
    <row r="38">
      <c r="A38" s="176">
        <v>34.0</v>
      </c>
      <c r="B38" s="185"/>
      <c r="C38" s="185"/>
      <c r="D38" s="179">
        <v>0.0</v>
      </c>
      <c r="E38" s="179">
        <v>0.0</v>
      </c>
      <c r="F38" s="185"/>
      <c r="G38" s="185"/>
      <c r="H38" s="185"/>
      <c r="I38" s="185"/>
      <c r="J38" s="184">
        <f t="shared" si="1"/>
        <v>0</v>
      </c>
    </row>
    <row r="39">
      <c r="A39" s="176">
        <v>35.0</v>
      </c>
      <c r="B39" s="185"/>
      <c r="C39" s="185"/>
      <c r="D39" s="179">
        <v>0.0</v>
      </c>
      <c r="E39" s="179">
        <v>0.0</v>
      </c>
      <c r="F39" s="185"/>
      <c r="G39" s="185"/>
      <c r="H39" s="185"/>
      <c r="I39" s="185"/>
      <c r="J39" s="184">
        <f t="shared" si="1"/>
        <v>0</v>
      </c>
    </row>
    <row r="40">
      <c r="A40" s="176">
        <v>36.0</v>
      </c>
      <c r="B40" s="185"/>
      <c r="C40" s="185"/>
      <c r="D40" s="179">
        <v>0.0</v>
      </c>
      <c r="E40" s="179">
        <v>0.0</v>
      </c>
      <c r="F40" s="185"/>
      <c r="G40" s="185"/>
      <c r="H40" s="185"/>
      <c r="I40" s="185"/>
      <c r="J40" s="184">
        <f t="shared" si="1"/>
        <v>0</v>
      </c>
    </row>
    <row r="41">
      <c r="A41" s="176">
        <v>37.0</v>
      </c>
      <c r="B41" s="185"/>
      <c r="C41" s="185"/>
      <c r="D41" s="179">
        <v>0.0</v>
      </c>
      <c r="E41" s="179">
        <v>0.0</v>
      </c>
      <c r="F41" s="185"/>
      <c r="G41" s="185"/>
      <c r="H41" s="185"/>
      <c r="I41" s="185"/>
      <c r="J41" s="184">
        <f t="shared" si="1"/>
        <v>0</v>
      </c>
    </row>
    <row r="42">
      <c r="A42" s="176">
        <v>38.0</v>
      </c>
      <c r="B42" s="185"/>
      <c r="C42" s="185"/>
      <c r="D42" s="179">
        <v>0.0</v>
      </c>
      <c r="E42" s="179">
        <v>0.0</v>
      </c>
      <c r="F42" s="185"/>
      <c r="G42" s="185"/>
      <c r="H42" s="185"/>
      <c r="I42" s="185"/>
      <c r="J42" s="184">
        <f t="shared" si="1"/>
        <v>0</v>
      </c>
    </row>
    <row r="43">
      <c r="A43" s="176">
        <v>39.0</v>
      </c>
      <c r="B43" s="185"/>
      <c r="C43" s="185"/>
      <c r="D43" s="179">
        <v>0.0</v>
      </c>
      <c r="E43" s="179">
        <v>0.0</v>
      </c>
      <c r="F43" s="185"/>
      <c r="G43" s="185"/>
      <c r="H43" s="185"/>
      <c r="I43" s="185"/>
      <c r="J43" s="184">
        <f t="shared" si="1"/>
        <v>0</v>
      </c>
    </row>
    <row r="44">
      <c r="A44" s="176">
        <v>40.0</v>
      </c>
      <c r="B44" s="185"/>
      <c r="C44" s="185"/>
      <c r="D44" s="179">
        <v>0.0</v>
      </c>
      <c r="E44" s="179">
        <v>0.0</v>
      </c>
      <c r="F44" s="185"/>
      <c r="G44" s="185"/>
      <c r="H44" s="185"/>
      <c r="I44" s="185"/>
      <c r="J44" s="184">
        <f t="shared" si="1"/>
        <v>0</v>
      </c>
    </row>
    <row r="45">
      <c r="A45" s="176">
        <v>41.0</v>
      </c>
      <c r="B45" s="185"/>
      <c r="C45" s="185"/>
      <c r="D45" s="179">
        <v>0.0</v>
      </c>
      <c r="E45" s="179">
        <v>0.0</v>
      </c>
      <c r="F45" s="185"/>
      <c r="G45" s="185"/>
      <c r="H45" s="185"/>
      <c r="I45" s="185"/>
      <c r="J45" s="184">
        <f t="shared" si="1"/>
        <v>0</v>
      </c>
    </row>
    <row r="46">
      <c r="A46" s="176">
        <v>42.0</v>
      </c>
      <c r="B46" s="185"/>
      <c r="C46" s="185"/>
      <c r="D46" s="179">
        <v>0.0</v>
      </c>
      <c r="E46" s="179">
        <v>0.0</v>
      </c>
      <c r="F46" s="185"/>
      <c r="G46" s="185"/>
      <c r="H46" s="185"/>
      <c r="I46" s="185"/>
      <c r="J46" s="184">
        <f t="shared" si="1"/>
        <v>0</v>
      </c>
    </row>
    <row r="47">
      <c r="A47" s="176">
        <v>43.0</v>
      </c>
      <c r="B47" s="185"/>
      <c r="C47" s="185"/>
      <c r="D47" s="179">
        <v>0.0</v>
      </c>
      <c r="E47" s="179">
        <v>0.0</v>
      </c>
      <c r="F47" s="185"/>
      <c r="G47" s="185"/>
      <c r="H47" s="185"/>
      <c r="I47" s="185"/>
      <c r="J47" s="184">
        <f t="shared" si="1"/>
        <v>0</v>
      </c>
    </row>
    <row r="48">
      <c r="A48" s="176">
        <v>44.0</v>
      </c>
      <c r="B48" s="185"/>
      <c r="C48" s="185"/>
      <c r="D48" s="179">
        <v>0.0</v>
      </c>
      <c r="E48" s="179">
        <v>0.0</v>
      </c>
      <c r="F48" s="185"/>
      <c r="G48" s="185"/>
      <c r="H48" s="185"/>
      <c r="I48" s="185"/>
      <c r="J48" s="184">
        <f t="shared" si="1"/>
        <v>0</v>
      </c>
    </row>
    <row r="49">
      <c r="A49" s="176">
        <v>45.0</v>
      </c>
      <c r="B49" s="185"/>
      <c r="C49" s="185"/>
      <c r="D49" s="179">
        <v>0.0</v>
      </c>
      <c r="E49" s="179">
        <v>0.0</v>
      </c>
      <c r="F49" s="185"/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85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85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123">
    <cfRule type="containsText" dxfId="7" priority="1" operator="containsText" text="oui">
      <formula>NOT(ISERROR(SEARCH(("oui"),(F5))))</formula>
    </cfRule>
  </conditionalFormatting>
  <conditionalFormatting sqref="F5:F123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23.5"/>
    <col customWidth="1" min="5" max="5" width="18.25"/>
    <col customWidth="1" min="12" max="12" width="32.63"/>
    <col customWidth="1" min="13" max="13" width="23.5"/>
    <col customWidth="1" min="14" max="14" width="19.5"/>
  </cols>
  <sheetData>
    <row r="1">
      <c r="A1" s="170" t="s">
        <v>167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90" t="s">
        <v>126</v>
      </c>
      <c r="H3" s="190" t="s">
        <v>127</v>
      </c>
      <c r="I3" s="172" t="s">
        <v>128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191">
        <v>46120.0</v>
      </c>
      <c r="C5" s="140" t="s">
        <v>35</v>
      </c>
      <c r="D5" s="141">
        <v>0.34375</v>
      </c>
      <c r="E5" s="141">
        <v>0.38055555555555554</v>
      </c>
      <c r="F5" s="180" t="s">
        <v>138</v>
      </c>
      <c r="G5" s="185"/>
      <c r="H5" s="185"/>
      <c r="I5" s="185"/>
      <c r="J5" s="184">
        <f t="shared" ref="J5:J81" si="1">E5-D5</f>
        <v>0.03680555556</v>
      </c>
    </row>
    <row r="6">
      <c r="A6" s="176">
        <v>2.0</v>
      </c>
      <c r="B6" s="152"/>
      <c r="C6" s="140" t="s">
        <v>35</v>
      </c>
      <c r="D6" s="141">
        <v>0.3840277777777778</v>
      </c>
      <c r="E6" s="141">
        <v>0.4041666666666667</v>
      </c>
      <c r="F6" s="180" t="s">
        <v>130</v>
      </c>
      <c r="G6" s="185"/>
      <c r="H6" s="185"/>
      <c r="I6" s="185"/>
      <c r="J6" s="184">
        <f t="shared" si="1"/>
        <v>0.02013888889</v>
      </c>
    </row>
    <row r="7">
      <c r="A7" s="176">
        <v>3.0</v>
      </c>
      <c r="B7" s="152"/>
      <c r="C7" s="140" t="s">
        <v>35</v>
      </c>
      <c r="D7" s="141">
        <v>0.42916666666666664</v>
      </c>
      <c r="E7" s="141">
        <v>0.4527777777777778</v>
      </c>
      <c r="F7" s="180" t="s">
        <v>130</v>
      </c>
      <c r="G7" s="185"/>
      <c r="H7" s="185"/>
      <c r="I7" s="185"/>
      <c r="J7" s="184">
        <f t="shared" si="1"/>
        <v>0.02361111111</v>
      </c>
    </row>
    <row r="8">
      <c r="A8" s="176">
        <v>4.0</v>
      </c>
      <c r="B8" s="152"/>
      <c r="C8" s="140" t="s">
        <v>35</v>
      </c>
      <c r="D8" s="141">
        <v>0.4722222222222222</v>
      </c>
      <c r="E8" s="141">
        <v>0.4861111111111111</v>
      </c>
      <c r="F8" s="180" t="s">
        <v>130</v>
      </c>
      <c r="G8" s="185"/>
      <c r="H8" s="185"/>
      <c r="I8" s="185"/>
      <c r="J8" s="184">
        <f t="shared" si="1"/>
        <v>0.01388888889</v>
      </c>
    </row>
    <row r="9">
      <c r="A9" s="176">
        <v>5.0</v>
      </c>
      <c r="B9" s="35"/>
      <c r="C9" s="140" t="s">
        <v>35</v>
      </c>
      <c r="D9" s="141">
        <v>0.4930555555555556</v>
      </c>
      <c r="E9" s="141">
        <v>0.5041666666666667</v>
      </c>
      <c r="F9" s="180" t="s">
        <v>130</v>
      </c>
      <c r="G9" s="185"/>
      <c r="H9" s="185"/>
      <c r="I9" s="185"/>
      <c r="J9" s="184">
        <f t="shared" si="1"/>
        <v>0.01111111111</v>
      </c>
    </row>
    <row r="10">
      <c r="A10" s="176">
        <v>6.0</v>
      </c>
      <c r="B10" s="191">
        <v>46121.0</v>
      </c>
      <c r="C10" s="140" t="s">
        <v>35</v>
      </c>
      <c r="D10" s="141">
        <v>0.3486111111111111</v>
      </c>
      <c r="E10" s="141">
        <v>0.3611111111111111</v>
      </c>
      <c r="F10" s="180" t="s">
        <v>130</v>
      </c>
      <c r="G10" s="185"/>
      <c r="H10" s="185"/>
      <c r="I10" s="185"/>
      <c r="J10" s="184">
        <f t="shared" si="1"/>
        <v>0.0125</v>
      </c>
    </row>
    <row r="11">
      <c r="A11" s="176">
        <v>7.0</v>
      </c>
      <c r="B11" s="152"/>
      <c r="C11" s="140" t="s">
        <v>35</v>
      </c>
      <c r="D11" s="141">
        <v>0.36527777777777776</v>
      </c>
      <c r="E11" s="141">
        <v>0.3770833333333333</v>
      </c>
      <c r="F11" s="180" t="s">
        <v>130</v>
      </c>
      <c r="G11" s="185"/>
      <c r="H11" s="185"/>
      <c r="I11" s="185"/>
      <c r="J11" s="184">
        <f t="shared" si="1"/>
        <v>0.01180555556</v>
      </c>
    </row>
    <row r="12">
      <c r="A12" s="176">
        <v>8.0</v>
      </c>
      <c r="B12" s="152"/>
      <c r="C12" s="140" t="s">
        <v>35</v>
      </c>
      <c r="D12" s="141">
        <v>0.37777777777777777</v>
      </c>
      <c r="E12" s="141">
        <v>0.3875</v>
      </c>
      <c r="F12" s="180" t="s">
        <v>130</v>
      </c>
      <c r="G12" s="185"/>
      <c r="H12" s="185"/>
      <c r="I12" s="185"/>
      <c r="J12" s="184">
        <f t="shared" si="1"/>
        <v>0.009722222222</v>
      </c>
    </row>
    <row r="13">
      <c r="A13" s="176">
        <v>9.0</v>
      </c>
      <c r="B13" s="152"/>
      <c r="C13" s="140" t="s">
        <v>35</v>
      </c>
      <c r="D13" s="141">
        <v>0.3902777777777778</v>
      </c>
      <c r="E13" s="141">
        <v>0.40069444444444446</v>
      </c>
      <c r="F13" s="180" t="s">
        <v>130</v>
      </c>
      <c r="G13" s="185"/>
      <c r="H13" s="185"/>
      <c r="I13" s="185"/>
      <c r="J13" s="184">
        <f t="shared" si="1"/>
        <v>0.01041666667</v>
      </c>
    </row>
    <row r="14">
      <c r="A14" s="176">
        <v>10.0</v>
      </c>
      <c r="B14" s="152"/>
      <c r="C14" s="140" t="s">
        <v>35</v>
      </c>
      <c r="D14" s="141">
        <v>0.4013888888888889</v>
      </c>
      <c r="E14" s="141">
        <v>0.41180555555555554</v>
      </c>
      <c r="F14" s="180" t="s">
        <v>130</v>
      </c>
      <c r="G14" s="185"/>
      <c r="H14" s="185"/>
      <c r="I14" s="185"/>
      <c r="J14" s="184">
        <f t="shared" si="1"/>
        <v>0.01041666667</v>
      </c>
    </row>
    <row r="15">
      <c r="A15" s="176">
        <v>11.0</v>
      </c>
      <c r="B15" s="152"/>
      <c r="C15" s="140" t="s">
        <v>35</v>
      </c>
      <c r="D15" s="141">
        <v>0.4131944444444444</v>
      </c>
      <c r="E15" s="141">
        <v>0.4236111111111111</v>
      </c>
      <c r="F15" s="180" t="s">
        <v>130</v>
      </c>
      <c r="G15" s="185"/>
      <c r="H15" s="185"/>
      <c r="I15" s="185"/>
      <c r="J15" s="184">
        <f t="shared" si="1"/>
        <v>0.01041666667</v>
      </c>
    </row>
    <row r="16">
      <c r="A16" s="176">
        <v>12.0</v>
      </c>
      <c r="B16" s="152"/>
      <c r="C16" s="140" t="s">
        <v>35</v>
      </c>
      <c r="D16" s="141">
        <v>0.4361111111111111</v>
      </c>
      <c r="E16" s="141">
        <v>0.4444444444444444</v>
      </c>
      <c r="F16" s="180" t="s">
        <v>130</v>
      </c>
      <c r="G16" s="185"/>
      <c r="H16" s="185"/>
      <c r="I16" s="185"/>
      <c r="J16" s="184">
        <f t="shared" si="1"/>
        <v>0.008333333333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152"/>
      <c r="C17" s="140" t="s">
        <v>35</v>
      </c>
      <c r="D17" s="141">
        <v>0.4465277777777778</v>
      </c>
      <c r="E17" s="141">
        <v>0.45625</v>
      </c>
      <c r="F17" s="180" t="s">
        <v>130</v>
      </c>
      <c r="G17" s="185"/>
      <c r="H17" s="185"/>
      <c r="I17" s="185"/>
      <c r="J17" s="184">
        <f t="shared" si="1"/>
        <v>0.009722222222</v>
      </c>
      <c r="L17" s="146">
        <f>COUNTA(F5:F92)</f>
        <v>23</v>
      </c>
      <c r="M17" s="147">
        <f>COUNTIF(F5:F93,"non")</f>
        <v>2</v>
      </c>
      <c r="N17" s="147">
        <f>COUNTIF(F5:F92,"oui")</f>
        <v>21</v>
      </c>
      <c r="O17" s="146">
        <f>(L17-M17)/L17</f>
        <v>0.9130434783</v>
      </c>
      <c r="P17" s="147">
        <f>AVERAGEIF(J$5:J$200,"&lt;&gt;0")</f>
        <v>0.01237922705</v>
      </c>
    </row>
    <row r="18">
      <c r="A18" s="176">
        <v>14.0</v>
      </c>
      <c r="B18" s="152"/>
      <c r="C18" s="140" t="s">
        <v>35</v>
      </c>
      <c r="D18" s="141">
        <v>0.45625</v>
      </c>
      <c r="E18" s="141">
        <v>0.4652777777777778</v>
      </c>
      <c r="F18" s="180" t="s">
        <v>138</v>
      </c>
      <c r="G18" s="185"/>
      <c r="H18" s="185"/>
      <c r="I18" s="185"/>
      <c r="J18" s="184">
        <f t="shared" si="1"/>
        <v>0.009027777778</v>
      </c>
    </row>
    <row r="19">
      <c r="A19" s="176">
        <v>15.0</v>
      </c>
      <c r="B19" s="152"/>
      <c r="C19" s="140" t="s">
        <v>35</v>
      </c>
      <c r="D19" s="141">
        <v>0.46597222222222223</v>
      </c>
      <c r="E19" s="141">
        <v>0.47708333333333336</v>
      </c>
      <c r="F19" s="180" t="s">
        <v>130</v>
      </c>
      <c r="G19" s="185"/>
      <c r="H19" s="185"/>
      <c r="I19" s="185"/>
      <c r="J19" s="184">
        <f t="shared" si="1"/>
        <v>0.01111111111</v>
      </c>
    </row>
    <row r="20">
      <c r="A20" s="176">
        <v>16.0</v>
      </c>
      <c r="B20" s="152"/>
      <c r="C20" s="140" t="s">
        <v>35</v>
      </c>
      <c r="D20" s="141">
        <v>0.4791666666666667</v>
      </c>
      <c r="E20" s="141">
        <v>0.48819444444444443</v>
      </c>
      <c r="F20" s="180" t="s">
        <v>130</v>
      </c>
      <c r="G20" s="185"/>
      <c r="H20" s="185"/>
      <c r="I20" s="185"/>
      <c r="J20" s="184">
        <f t="shared" si="1"/>
        <v>0.009027777778</v>
      </c>
    </row>
    <row r="21">
      <c r="A21" s="176">
        <v>17.0</v>
      </c>
      <c r="B21" s="35"/>
      <c r="C21" s="140" t="s">
        <v>35</v>
      </c>
      <c r="D21" s="141">
        <v>0.4888888888888889</v>
      </c>
      <c r="E21" s="141">
        <v>0.5</v>
      </c>
      <c r="F21" s="180" t="s">
        <v>130</v>
      </c>
      <c r="G21" s="185"/>
      <c r="H21" s="185"/>
      <c r="I21" s="185"/>
      <c r="J21" s="184">
        <f t="shared" si="1"/>
        <v>0.01111111111</v>
      </c>
    </row>
    <row r="22">
      <c r="A22" s="176">
        <v>18.0</v>
      </c>
      <c r="B22" s="191">
        <v>46122.0</v>
      </c>
      <c r="C22" s="140" t="s">
        <v>35</v>
      </c>
      <c r="D22" s="141">
        <v>0.3416666666666667</v>
      </c>
      <c r="E22" s="141">
        <v>0.3527777777777778</v>
      </c>
      <c r="F22" s="149" t="s">
        <v>130</v>
      </c>
      <c r="G22" s="185"/>
      <c r="H22" s="185"/>
      <c r="I22" s="185"/>
      <c r="J22" s="184">
        <f t="shared" si="1"/>
        <v>0.01111111111</v>
      </c>
    </row>
    <row r="23">
      <c r="A23" s="176">
        <v>19.0</v>
      </c>
      <c r="B23" s="152"/>
      <c r="C23" s="140" t="s">
        <v>35</v>
      </c>
      <c r="D23" s="141">
        <v>0.3541666666666667</v>
      </c>
      <c r="E23" s="141">
        <v>0.3625</v>
      </c>
      <c r="F23" s="149" t="s">
        <v>130</v>
      </c>
      <c r="G23" s="185"/>
      <c r="H23" s="185"/>
      <c r="I23" s="185"/>
      <c r="J23" s="184">
        <f t="shared" si="1"/>
        <v>0.008333333333</v>
      </c>
    </row>
    <row r="24">
      <c r="A24" s="176">
        <v>20.0</v>
      </c>
      <c r="B24" s="152"/>
      <c r="C24" s="140" t="s">
        <v>35</v>
      </c>
      <c r="D24" s="141">
        <v>0.3638888888888889</v>
      </c>
      <c r="E24" s="141">
        <v>0.3729166666666667</v>
      </c>
      <c r="F24" s="149" t="s">
        <v>130</v>
      </c>
      <c r="G24" s="185"/>
      <c r="H24" s="185"/>
      <c r="I24" s="185"/>
      <c r="J24" s="184">
        <f t="shared" si="1"/>
        <v>0.009027777778</v>
      </c>
    </row>
    <row r="25">
      <c r="A25" s="176">
        <v>21.0</v>
      </c>
      <c r="B25" s="152"/>
      <c r="C25" s="140" t="s">
        <v>35</v>
      </c>
      <c r="D25" s="141">
        <v>0.3736111111111111</v>
      </c>
      <c r="E25" s="141">
        <v>0.38333333333333336</v>
      </c>
      <c r="F25" s="149" t="s">
        <v>130</v>
      </c>
      <c r="G25" s="185"/>
      <c r="H25" s="185"/>
      <c r="I25" s="185"/>
      <c r="J25" s="184">
        <f t="shared" si="1"/>
        <v>0.009722222222</v>
      </c>
    </row>
    <row r="26">
      <c r="A26" s="176">
        <v>22.0</v>
      </c>
      <c r="B26" s="152"/>
      <c r="C26" s="140" t="s">
        <v>35</v>
      </c>
      <c r="D26" s="141">
        <v>0.38472222222222224</v>
      </c>
      <c r="E26" s="141">
        <v>0.39305555555555555</v>
      </c>
      <c r="F26" s="149" t="s">
        <v>130</v>
      </c>
      <c r="G26" s="185"/>
      <c r="H26" s="185"/>
      <c r="I26" s="185"/>
      <c r="J26" s="184">
        <f t="shared" si="1"/>
        <v>0.008333333333</v>
      </c>
    </row>
    <row r="27">
      <c r="A27" s="176">
        <v>23.0</v>
      </c>
      <c r="B27" s="35"/>
      <c r="C27" s="140" t="s">
        <v>35</v>
      </c>
      <c r="D27" s="141">
        <v>0.3972222222222222</v>
      </c>
      <c r="E27" s="141">
        <v>0.40625</v>
      </c>
      <c r="F27" s="149" t="s">
        <v>130</v>
      </c>
      <c r="G27" s="185"/>
      <c r="H27" s="185"/>
      <c r="I27" s="185"/>
      <c r="J27" s="184">
        <f t="shared" si="1"/>
        <v>0.009027777778</v>
      </c>
    </row>
    <row r="28">
      <c r="A28" s="176">
        <v>24.0</v>
      </c>
      <c r="B28" s="192"/>
      <c r="C28" s="140" t="s">
        <v>35</v>
      </c>
      <c r="D28" s="179">
        <v>0.0</v>
      </c>
      <c r="E28" s="179">
        <v>0.0</v>
      </c>
      <c r="F28" s="185"/>
      <c r="G28" s="185"/>
      <c r="H28" s="185"/>
      <c r="I28" s="185"/>
      <c r="J28" s="184">
        <f t="shared" si="1"/>
        <v>0</v>
      </c>
    </row>
    <row r="29">
      <c r="A29" s="176">
        <v>25.0</v>
      </c>
      <c r="B29" s="192"/>
      <c r="C29" s="140" t="s">
        <v>35</v>
      </c>
      <c r="D29" s="179">
        <v>0.0</v>
      </c>
      <c r="E29" s="179">
        <v>0.0</v>
      </c>
      <c r="F29" s="185"/>
      <c r="G29" s="185"/>
      <c r="H29" s="185"/>
      <c r="I29" s="185"/>
      <c r="J29" s="184">
        <f t="shared" si="1"/>
        <v>0</v>
      </c>
    </row>
    <row r="30">
      <c r="A30" s="176">
        <v>26.0</v>
      </c>
      <c r="B30" s="192"/>
      <c r="C30" s="140" t="s">
        <v>35</v>
      </c>
      <c r="D30" s="179">
        <v>0.0</v>
      </c>
      <c r="E30" s="179">
        <v>0.0</v>
      </c>
      <c r="F30" s="185"/>
      <c r="G30" s="185"/>
      <c r="H30" s="185"/>
      <c r="I30" s="185"/>
      <c r="J30" s="184">
        <f t="shared" si="1"/>
        <v>0</v>
      </c>
    </row>
    <row r="31">
      <c r="A31" s="176">
        <v>27.0</v>
      </c>
      <c r="B31" s="192"/>
      <c r="C31" s="140" t="s">
        <v>35</v>
      </c>
      <c r="D31" s="179">
        <v>0.0</v>
      </c>
      <c r="E31" s="179">
        <v>0.0</v>
      </c>
      <c r="F31" s="185"/>
      <c r="G31" s="185"/>
      <c r="H31" s="185"/>
      <c r="I31" s="185"/>
      <c r="J31" s="184">
        <f t="shared" si="1"/>
        <v>0</v>
      </c>
    </row>
    <row r="32">
      <c r="A32" s="176">
        <v>28.0</v>
      </c>
      <c r="B32" s="192"/>
      <c r="C32" s="140" t="s">
        <v>35</v>
      </c>
      <c r="D32" s="179">
        <v>0.0</v>
      </c>
      <c r="E32" s="179">
        <v>0.0</v>
      </c>
      <c r="F32" s="185"/>
      <c r="G32" s="185"/>
      <c r="H32" s="185"/>
      <c r="I32" s="185"/>
      <c r="J32" s="184">
        <f t="shared" si="1"/>
        <v>0</v>
      </c>
    </row>
    <row r="33">
      <c r="A33" s="176">
        <v>29.0</v>
      </c>
      <c r="B33" s="192"/>
      <c r="C33" s="140" t="s">
        <v>35</v>
      </c>
      <c r="D33" s="179">
        <v>0.0</v>
      </c>
      <c r="E33" s="179">
        <v>0.0</v>
      </c>
      <c r="F33" s="185"/>
      <c r="G33" s="185"/>
      <c r="H33" s="185"/>
      <c r="I33" s="185"/>
      <c r="J33" s="184">
        <f t="shared" si="1"/>
        <v>0</v>
      </c>
    </row>
    <row r="34">
      <c r="A34" s="176">
        <v>30.0</v>
      </c>
      <c r="B34" s="192"/>
      <c r="C34" s="140" t="s">
        <v>35</v>
      </c>
      <c r="D34" s="179">
        <v>0.0</v>
      </c>
      <c r="E34" s="179">
        <v>0.0</v>
      </c>
      <c r="F34" s="185"/>
      <c r="G34" s="185"/>
      <c r="H34" s="185"/>
      <c r="I34" s="185"/>
      <c r="J34" s="184">
        <f t="shared" si="1"/>
        <v>0</v>
      </c>
    </row>
    <row r="35">
      <c r="A35" s="176">
        <v>31.0</v>
      </c>
      <c r="B35" s="185"/>
      <c r="C35" s="140" t="s">
        <v>35</v>
      </c>
      <c r="D35" s="179">
        <v>0.0</v>
      </c>
      <c r="E35" s="179">
        <v>0.0</v>
      </c>
      <c r="F35" s="185"/>
      <c r="G35" s="185"/>
      <c r="H35" s="185"/>
      <c r="I35" s="185"/>
      <c r="J35" s="184">
        <f t="shared" si="1"/>
        <v>0</v>
      </c>
    </row>
    <row r="36">
      <c r="A36" s="176">
        <v>32.0</v>
      </c>
      <c r="B36" s="185"/>
      <c r="C36" s="140" t="s">
        <v>35</v>
      </c>
      <c r="D36" s="179">
        <v>0.0</v>
      </c>
      <c r="E36" s="179">
        <v>0.0</v>
      </c>
      <c r="F36" s="185"/>
      <c r="G36" s="185"/>
      <c r="H36" s="185"/>
      <c r="I36" s="185"/>
      <c r="J36" s="184">
        <f t="shared" si="1"/>
        <v>0</v>
      </c>
    </row>
    <row r="37">
      <c r="A37" s="176">
        <v>33.0</v>
      </c>
      <c r="B37" s="185"/>
      <c r="C37" s="140" t="s">
        <v>35</v>
      </c>
      <c r="D37" s="179">
        <v>0.0</v>
      </c>
      <c r="E37" s="179">
        <v>0.0</v>
      </c>
      <c r="F37" s="185"/>
      <c r="G37" s="185"/>
      <c r="H37" s="185"/>
      <c r="I37" s="185"/>
      <c r="J37" s="184">
        <f t="shared" si="1"/>
        <v>0</v>
      </c>
    </row>
    <row r="38">
      <c r="A38" s="176">
        <v>34.0</v>
      </c>
      <c r="B38" s="185"/>
      <c r="C38" s="140" t="s">
        <v>35</v>
      </c>
      <c r="D38" s="179">
        <v>0.0</v>
      </c>
      <c r="E38" s="179">
        <v>0.0</v>
      </c>
      <c r="F38" s="185"/>
      <c r="G38" s="185"/>
      <c r="H38" s="185"/>
      <c r="I38" s="185"/>
      <c r="J38" s="184">
        <f t="shared" si="1"/>
        <v>0</v>
      </c>
    </row>
    <row r="39">
      <c r="A39" s="176">
        <v>35.0</v>
      </c>
      <c r="B39" s="185"/>
      <c r="C39" s="140" t="s">
        <v>35</v>
      </c>
      <c r="D39" s="179">
        <v>0.0</v>
      </c>
      <c r="E39" s="179">
        <v>0.0</v>
      </c>
      <c r="F39" s="185"/>
      <c r="G39" s="185"/>
      <c r="H39" s="185"/>
      <c r="I39" s="185"/>
      <c r="J39" s="184">
        <f t="shared" si="1"/>
        <v>0</v>
      </c>
    </row>
    <row r="40">
      <c r="A40" s="176">
        <v>36.0</v>
      </c>
      <c r="B40" s="185"/>
      <c r="C40" s="140" t="s">
        <v>35</v>
      </c>
      <c r="D40" s="179">
        <v>0.0</v>
      </c>
      <c r="E40" s="179">
        <v>0.0</v>
      </c>
      <c r="F40" s="185"/>
      <c r="G40" s="185"/>
      <c r="H40" s="185"/>
      <c r="I40" s="185"/>
      <c r="J40" s="184">
        <f t="shared" si="1"/>
        <v>0</v>
      </c>
    </row>
    <row r="41">
      <c r="A41" s="176">
        <v>37.0</v>
      </c>
      <c r="B41" s="185"/>
      <c r="C41" s="140" t="s">
        <v>35</v>
      </c>
      <c r="D41" s="179">
        <v>0.0</v>
      </c>
      <c r="E41" s="179">
        <v>0.0</v>
      </c>
      <c r="F41" s="185"/>
      <c r="G41" s="185"/>
      <c r="H41" s="185"/>
      <c r="I41" s="185"/>
      <c r="J41" s="184">
        <f t="shared" si="1"/>
        <v>0</v>
      </c>
    </row>
    <row r="42">
      <c r="A42" s="176">
        <v>38.0</v>
      </c>
      <c r="B42" s="185"/>
      <c r="C42" s="140" t="s">
        <v>35</v>
      </c>
      <c r="D42" s="179">
        <v>0.0</v>
      </c>
      <c r="E42" s="179">
        <v>0.0</v>
      </c>
      <c r="F42" s="185"/>
      <c r="G42" s="185"/>
      <c r="H42" s="185"/>
      <c r="I42" s="185"/>
      <c r="J42" s="184">
        <f t="shared" si="1"/>
        <v>0</v>
      </c>
    </row>
    <row r="43">
      <c r="A43" s="176">
        <v>39.0</v>
      </c>
      <c r="B43" s="185"/>
      <c r="C43" s="140" t="s">
        <v>35</v>
      </c>
      <c r="D43" s="179">
        <v>0.0</v>
      </c>
      <c r="E43" s="179">
        <v>0.0</v>
      </c>
      <c r="F43" s="185"/>
      <c r="G43" s="185"/>
      <c r="H43" s="185"/>
      <c r="I43" s="185"/>
      <c r="J43" s="184">
        <f t="shared" si="1"/>
        <v>0</v>
      </c>
    </row>
    <row r="44">
      <c r="A44" s="176">
        <v>40.0</v>
      </c>
      <c r="B44" s="185"/>
      <c r="C44" s="140" t="s">
        <v>35</v>
      </c>
      <c r="D44" s="179">
        <v>0.0</v>
      </c>
      <c r="E44" s="179">
        <v>0.0</v>
      </c>
      <c r="F44" s="185"/>
      <c r="G44" s="185"/>
      <c r="H44" s="185"/>
      <c r="I44" s="185"/>
      <c r="J44" s="184">
        <f t="shared" si="1"/>
        <v>0</v>
      </c>
    </row>
    <row r="45">
      <c r="A45" s="176">
        <v>41.0</v>
      </c>
      <c r="B45" s="185"/>
      <c r="C45" s="140" t="s">
        <v>35</v>
      </c>
      <c r="D45" s="179">
        <v>0.0</v>
      </c>
      <c r="E45" s="179">
        <v>0.0</v>
      </c>
      <c r="F45" s="185"/>
      <c r="G45" s="185"/>
      <c r="H45" s="185"/>
      <c r="I45" s="185"/>
      <c r="J45" s="184">
        <f t="shared" si="1"/>
        <v>0</v>
      </c>
    </row>
    <row r="46">
      <c r="A46" s="176">
        <v>42.0</v>
      </c>
      <c r="B46" s="185"/>
      <c r="C46" s="140" t="s">
        <v>35</v>
      </c>
      <c r="D46" s="179">
        <v>0.0</v>
      </c>
      <c r="E46" s="179">
        <v>0.0</v>
      </c>
      <c r="F46" s="185"/>
      <c r="G46" s="185"/>
      <c r="H46" s="185"/>
      <c r="I46" s="185"/>
      <c r="J46" s="184">
        <f t="shared" si="1"/>
        <v>0</v>
      </c>
    </row>
    <row r="47">
      <c r="A47" s="176">
        <v>43.0</v>
      </c>
      <c r="B47" s="185"/>
      <c r="C47" s="140" t="s">
        <v>35</v>
      </c>
      <c r="D47" s="179">
        <v>0.0</v>
      </c>
      <c r="E47" s="179">
        <v>0.0</v>
      </c>
      <c r="F47" s="185"/>
      <c r="G47" s="185"/>
      <c r="H47" s="185"/>
      <c r="I47" s="185"/>
      <c r="J47" s="184">
        <f t="shared" si="1"/>
        <v>0</v>
      </c>
    </row>
    <row r="48">
      <c r="A48" s="176">
        <v>44.0</v>
      </c>
      <c r="B48" s="185"/>
      <c r="C48" s="140" t="s">
        <v>35</v>
      </c>
      <c r="D48" s="179">
        <v>0.0</v>
      </c>
      <c r="E48" s="179">
        <v>0.0</v>
      </c>
      <c r="F48" s="185"/>
      <c r="G48" s="185"/>
      <c r="H48" s="185"/>
      <c r="I48" s="185"/>
      <c r="J48" s="184">
        <f t="shared" si="1"/>
        <v>0</v>
      </c>
    </row>
    <row r="49">
      <c r="A49" s="176">
        <v>45.0</v>
      </c>
      <c r="B49" s="185"/>
      <c r="C49" s="140" t="s">
        <v>35</v>
      </c>
      <c r="D49" s="179">
        <v>0.0</v>
      </c>
      <c r="E49" s="179">
        <v>0.0</v>
      </c>
      <c r="F49" s="185"/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40" t="s">
        <v>35</v>
      </c>
      <c r="D50" s="179">
        <v>0.0</v>
      </c>
      <c r="E50" s="179">
        <v>0.0</v>
      </c>
      <c r="F50" s="185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40" t="s">
        <v>35</v>
      </c>
      <c r="D51" s="179">
        <v>0.0</v>
      </c>
      <c r="E51" s="179">
        <v>0.0</v>
      </c>
      <c r="F51" s="185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40" t="s">
        <v>35</v>
      </c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40" t="s">
        <v>35</v>
      </c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40" t="s">
        <v>35</v>
      </c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40" t="s">
        <v>35</v>
      </c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40" t="s">
        <v>35</v>
      </c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40" t="s">
        <v>35</v>
      </c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40" t="s">
        <v>35</v>
      </c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40" t="s">
        <v>35</v>
      </c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40" t="s">
        <v>35</v>
      </c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40" t="s">
        <v>35</v>
      </c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40" t="s">
        <v>35</v>
      </c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40" t="s">
        <v>35</v>
      </c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40" t="s">
        <v>35</v>
      </c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40" t="s">
        <v>35</v>
      </c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40" t="s">
        <v>35</v>
      </c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40" t="s">
        <v>35</v>
      </c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40" t="s">
        <v>35</v>
      </c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40" t="s">
        <v>35</v>
      </c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40" t="s">
        <v>35</v>
      </c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40" t="s">
        <v>35</v>
      </c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40" t="s">
        <v>35</v>
      </c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40" t="s">
        <v>35</v>
      </c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40" t="s">
        <v>35</v>
      </c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40" t="s">
        <v>35</v>
      </c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40" t="s">
        <v>35</v>
      </c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40" t="s">
        <v>35</v>
      </c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40" t="s">
        <v>35</v>
      </c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40" t="s">
        <v>35</v>
      </c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40" t="s">
        <v>35</v>
      </c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40" t="s">
        <v>35</v>
      </c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</sheetData>
  <mergeCells count="14">
    <mergeCell ref="G3:G4"/>
    <mergeCell ref="H3:H4"/>
    <mergeCell ref="B5:B9"/>
    <mergeCell ref="B10:B21"/>
    <mergeCell ref="B22:B27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130">
    <cfRule type="containsText" dxfId="7" priority="1" operator="containsText" text="oui">
      <formula>NOT(ISERROR(SEARCH(("oui"),(F5))))</formula>
    </cfRule>
  </conditionalFormatting>
  <conditionalFormatting sqref="F5:F13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6.38"/>
    <col customWidth="1" min="3" max="3" width="16.75"/>
    <col customWidth="1" min="4" max="4" width="17.0"/>
    <col customWidth="1" min="5" max="5" width="16.75"/>
    <col customWidth="1" min="6" max="6" width="17.0"/>
    <col customWidth="1" min="7" max="7" width="14.25"/>
    <col customWidth="1" min="8" max="8" width="14.75"/>
    <col customWidth="1" hidden="1" min="9" max="9" width="14.5"/>
    <col customWidth="1" min="10" max="10" width="19.0"/>
    <col customWidth="1" min="11" max="11" width="19.38"/>
    <col customWidth="1" min="12" max="12" width="18.5"/>
    <col customWidth="1" min="13" max="13" width="13.25"/>
    <col customWidth="1" min="14" max="14" width="22.38"/>
  </cols>
  <sheetData>
    <row r="2">
      <c r="B2" s="81" t="s">
        <v>95</v>
      </c>
      <c r="C2" s="82">
        <f>C40</f>
        <v>0</v>
      </c>
    </row>
    <row r="4" ht="40.5" customHeight="1">
      <c r="B4" s="83" t="s">
        <v>1</v>
      </c>
      <c r="C4" s="68" t="s">
        <v>2</v>
      </c>
      <c r="D4" s="69" t="s">
        <v>85</v>
      </c>
      <c r="E4" s="69" t="s">
        <v>86</v>
      </c>
      <c r="F4" s="70" t="s">
        <v>87</v>
      </c>
      <c r="G4" s="70" t="s">
        <v>88</v>
      </c>
      <c r="H4" s="70" t="s">
        <v>89</v>
      </c>
      <c r="I4" s="70" t="s">
        <v>90</v>
      </c>
      <c r="J4" s="69" t="s">
        <v>91</v>
      </c>
      <c r="K4" s="71" t="s">
        <v>92</v>
      </c>
      <c r="L4" s="72"/>
      <c r="M4" s="69" t="s">
        <v>93</v>
      </c>
    </row>
    <row r="5">
      <c r="B5" s="84" t="s">
        <v>14</v>
      </c>
      <c r="C5" s="85">
        <v>10.0</v>
      </c>
      <c r="D5" s="56" t="s">
        <v>19</v>
      </c>
      <c r="E5" s="74">
        <v>26.0</v>
      </c>
      <c r="F5" s="86">
        <f>'Support ph10'!L17</f>
        <v>28</v>
      </c>
      <c r="G5" s="87">
        <f>'Support ph10'!M17</f>
        <v>2</v>
      </c>
      <c r="H5" s="88">
        <f>'Support ph10'!O17</f>
        <v>0.9285714286</v>
      </c>
      <c r="I5" s="80">
        <v>1.0</v>
      </c>
      <c r="J5" s="89">
        <f>'Support ph10'!P17</f>
        <v>0.003745039683</v>
      </c>
      <c r="K5" s="79">
        <f t="shared" ref="K5:K14" si="1">(E5-(F5-G5))*J5</f>
        <v>0</v>
      </c>
      <c r="L5" s="79" t="str">
        <f t="shared" ref="L5:L14" si="2">IF(K5&gt;=$C$40,"retard","ok")</f>
        <v>retard</v>
      </c>
      <c r="M5" s="80">
        <f t="shared" ref="M5:M14" si="3">(F5-G5)/E5</f>
        <v>1</v>
      </c>
    </row>
    <row r="6">
      <c r="B6" s="90"/>
      <c r="C6" s="73">
        <v>15.0</v>
      </c>
      <c r="D6" s="56" t="s">
        <v>17</v>
      </c>
      <c r="E6" s="74">
        <v>26.0</v>
      </c>
      <c r="F6" s="86">
        <f>'Support ph15'!J17</f>
        <v>26</v>
      </c>
      <c r="G6" s="87">
        <f>'Support ph15'!K17</f>
        <v>0</v>
      </c>
      <c r="H6" s="88">
        <f>'Support ph15'!M17</f>
        <v>1</v>
      </c>
      <c r="I6" s="80">
        <v>1.0</v>
      </c>
      <c r="J6" s="89">
        <f>'Support ph15'!N17</f>
        <v>0.004033119658</v>
      </c>
      <c r="K6" s="79">
        <f t="shared" si="1"/>
        <v>0</v>
      </c>
      <c r="L6" s="79" t="str">
        <f t="shared" si="2"/>
        <v>retard</v>
      </c>
      <c r="M6" s="80">
        <f t="shared" si="3"/>
        <v>1</v>
      </c>
      <c r="N6" s="91"/>
      <c r="P6" s="91"/>
    </row>
    <row r="7">
      <c r="B7" s="90"/>
      <c r="C7" s="73">
        <v>20.0</v>
      </c>
      <c r="D7" s="56" t="s">
        <v>25</v>
      </c>
      <c r="E7" s="74">
        <v>22.0</v>
      </c>
      <c r="F7" s="86">
        <f>'Support ph20'!M7</f>
        <v>26</v>
      </c>
      <c r="G7" s="87">
        <f>'Support ph20'!N7</f>
        <v>0</v>
      </c>
      <c r="H7" s="88">
        <f>'Support ph20'!P7</f>
        <v>1</v>
      </c>
      <c r="I7" s="80">
        <v>0.96</v>
      </c>
      <c r="J7" s="89">
        <f>'Support ph20'!Q7</f>
        <v>0.01442307692</v>
      </c>
      <c r="K7" s="79">
        <f t="shared" si="1"/>
        <v>-0.05769230769</v>
      </c>
      <c r="L7" s="79" t="str">
        <f t="shared" si="2"/>
        <v>ok</v>
      </c>
      <c r="M7" s="80">
        <f t="shared" si="3"/>
        <v>1.181818182</v>
      </c>
    </row>
    <row r="8">
      <c r="B8" s="36"/>
      <c r="C8" s="73">
        <v>30.0</v>
      </c>
      <c r="D8" s="92" t="s">
        <v>31</v>
      </c>
      <c r="E8" s="74">
        <v>22.0</v>
      </c>
      <c r="F8" s="86">
        <f>'Support ph30'!L16</f>
        <v>26</v>
      </c>
      <c r="G8" s="87">
        <f>'Support ph30'!M16</f>
        <v>0</v>
      </c>
      <c r="H8" s="88">
        <f>'Support ph30'!O16</f>
        <v>1</v>
      </c>
      <c r="I8" s="80">
        <v>0.8888888888888888</v>
      </c>
      <c r="J8" s="89">
        <f>'Support ph30'!P16</f>
        <v>0.004861111111</v>
      </c>
      <c r="K8" s="79">
        <f t="shared" si="1"/>
        <v>-0.01944444444</v>
      </c>
      <c r="L8" s="79" t="str">
        <f t="shared" si="2"/>
        <v>ok</v>
      </c>
      <c r="M8" s="80">
        <f t="shared" si="3"/>
        <v>1.181818182</v>
      </c>
    </row>
    <row r="9">
      <c r="B9" s="66" t="s">
        <v>33</v>
      </c>
      <c r="C9" s="73">
        <v>20.0</v>
      </c>
      <c r="D9" s="36"/>
      <c r="E9" s="74">
        <v>19.0</v>
      </c>
      <c r="F9" s="86">
        <f>'Equerre ph20'!L17</f>
        <v>26</v>
      </c>
      <c r="G9" s="87">
        <f>'Equerre ph20'!M17</f>
        <v>1</v>
      </c>
      <c r="H9" s="88">
        <f>'Equerre ph20'!O17</f>
        <v>0.9615384615</v>
      </c>
      <c r="I9" s="80">
        <v>0.96</v>
      </c>
      <c r="J9" s="89">
        <f>'Equerre ph20'!P17</f>
        <v>0.005048076923</v>
      </c>
      <c r="K9" s="79">
        <f t="shared" si="1"/>
        <v>-0.03028846154</v>
      </c>
      <c r="L9" s="79" t="str">
        <f t="shared" si="2"/>
        <v>ok</v>
      </c>
      <c r="M9" s="80">
        <f t="shared" si="3"/>
        <v>1.315789474</v>
      </c>
    </row>
    <row r="10">
      <c r="B10" s="66" t="s">
        <v>14</v>
      </c>
      <c r="C10" s="73">
        <v>40.0</v>
      </c>
      <c r="D10" s="93" t="s">
        <v>35</v>
      </c>
      <c r="E10" s="74">
        <v>19.0</v>
      </c>
      <c r="F10" s="86">
        <f>'Support ph40'!L17</f>
        <v>23</v>
      </c>
      <c r="G10" s="87">
        <f>'Support ph40'!M17</f>
        <v>2</v>
      </c>
      <c r="H10" s="88">
        <f>'Support ph40'!O17</f>
        <v>0.9130434783</v>
      </c>
      <c r="I10" s="80">
        <v>0.8333333333333334</v>
      </c>
      <c r="J10" s="89">
        <f>'Support ph40'!P17</f>
        <v>0.01237922705</v>
      </c>
      <c r="K10" s="79">
        <f t="shared" si="1"/>
        <v>-0.02475845411</v>
      </c>
      <c r="L10" s="79" t="str">
        <f t="shared" si="2"/>
        <v>ok</v>
      </c>
      <c r="M10" s="80">
        <f t="shared" si="3"/>
        <v>1.105263158</v>
      </c>
    </row>
    <row r="11">
      <c r="B11" s="66" t="s">
        <v>33</v>
      </c>
      <c r="C11" s="73">
        <v>30.0</v>
      </c>
      <c r="D11" s="35"/>
      <c r="E11" s="74">
        <v>19.0</v>
      </c>
      <c r="F11" s="86">
        <f>'Equerre ph30'!L17</f>
        <v>23</v>
      </c>
      <c r="G11" s="87">
        <f>'Equerre ph30'!M17</f>
        <v>4</v>
      </c>
      <c r="H11" s="88">
        <f>'Equerre ph30'!O17</f>
        <v>0.8260869565</v>
      </c>
      <c r="I11" s="80">
        <v>0.8333333333333334</v>
      </c>
      <c r="J11" s="89">
        <f>'Equerre ph30'!P17</f>
        <v>0.01237922705</v>
      </c>
      <c r="K11" s="79">
        <f t="shared" si="1"/>
        <v>0</v>
      </c>
      <c r="L11" s="79" t="str">
        <f t="shared" si="2"/>
        <v>retard</v>
      </c>
      <c r="M11" s="80">
        <f t="shared" si="3"/>
        <v>1</v>
      </c>
    </row>
    <row r="12">
      <c r="B12" s="94" t="s">
        <v>14</v>
      </c>
      <c r="C12" s="73">
        <v>50.0</v>
      </c>
      <c r="D12" s="95" t="s">
        <v>25</v>
      </c>
      <c r="E12" s="74">
        <v>19.0</v>
      </c>
      <c r="F12" s="86">
        <f>'Support ph50'!K17</f>
        <v>19</v>
      </c>
      <c r="G12" s="87">
        <f>'Support ph50'!L17</f>
        <v>0</v>
      </c>
      <c r="H12" s="88">
        <f>'Support ph50'!N17</f>
        <v>1</v>
      </c>
      <c r="I12" s="80">
        <v>1.0</v>
      </c>
      <c r="J12" s="89">
        <f>'Support ph50'!O17</f>
        <v>0.001215277778</v>
      </c>
      <c r="K12" s="79">
        <f t="shared" si="1"/>
        <v>0</v>
      </c>
      <c r="L12" s="79" t="str">
        <f t="shared" si="2"/>
        <v>retard</v>
      </c>
      <c r="M12" s="80">
        <f t="shared" si="3"/>
        <v>1</v>
      </c>
    </row>
    <row r="13">
      <c r="B13" s="36"/>
      <c r="C13" s="73">
        <v>60.0</v>
      </c>
      <c r="D13" s="96" t="s">
        <v>96</v>
      </c>
      <c r="E13" s="74">
        <v>19.0</v>
      </c>
      <c r="F13" s="86">
        <f>'Support ph60'!L17</f>
        <v>19</v>
      </c>
      <c r="G13" s="87">
        <f>'Support ph60'!M17</f>
        <v>0</v>
      </c>
      <c r="H13" s="88">
        <f>'Support ph60'!O17</f>
        <v>1</v>
      </c>
      <c r="I13" s="80">
        <v>0.9</v>
      </c>
      <c r="J13" s="89">
        <f>'Support ph60'!P17</f>
        <v>0.006944444444</v>
      </c>
      <c r="K13" s="79">
        <f t="shared" si="1"/>
        <v>0</v>
      </c>
      <c r="L13" s="79" t="str">
        <f t="shared" si="2"/>
        <v>retard</v>
      </c>
      <c r="M13" s="80">
        <f t="shared" si="3"/>
        <v>1</v>
      </c>
    </row>
    <row r="14">
      <c r="B14" s="94" t="s">
        <v>33</v>
      </c>
      <c r="C14" s="73">
        <v>0.0</v>
      </c>
      <c r="D14" s="95" t="s">
        <v>97</v>
      </c>
      <c r="E14" s="74">
        <v>22.0</v>
      </c>
      <c r="F14" s="86">
        <f>'Equerre ph0'!L11</f>
        <v>24</v>
      </c>
      <c r="G14" s="87">
        <f>'Equerre ph0'!M11</f>
        <v>0</v>
      </c>
      <c r="H14" s="88">
        <f>'Equerre ph0'!O11</f>
        <v>1</v>
      </c>
      <c r="I14" s="80">
        <v>0.7727272727272727</v>
      </c>
      <c r="J14" s="89">
        <f>'Equerre ph0'!P11</f>
        <v>0.003501157407</v>
      </c>
      <c r="K14" s="79">
        <f t="shared" si="1"/>
        <v>-0.007002314815</v>
      </c>
      <c r="L14" s="79" t="str">
        <f t="shared" si="2"/>
        <v>ok</v>
      </c>
      <c r="M14" s="80">
        <f t="shared" si="3"/>
        <v>1.090909091</v>
      </c>
    </row>
    <row r="15">
      <c r="B15" s="90"/>
      <c r="C15" s="73">
        <v>10.0</v>
      </c>
      <c r="D15" s="97" t="s">
        <v>98</v>
      </c>
      <c r="E15" s="74"/>
      <c r="F15" s="98" t="s">
        <v>98</v>
      </c>
      <c r="G15" s="99"/>
      <c r="H15" s="99"/>
      <c r="I15" s="99"/>
      <c r="J15" s="99"/>
      <c r="K15" s="99"/>
      <c r="L15" s="100"/>
      <c r="M15" s="101">
        <v>1.0</v>
      </c>
    </row>
    <row r="16">
      <c r="B16" s="36"/>
      <c r="C16" s="73">
        <v>40.0</v>
      </c>
      <c r="D16" s="96" t="s">
        <v>96</v>
      </c>
      <c r="E16" s="74">
        <v>19.0</v>
      </c>
      <c r="F16" s="86">
        <f>'Equerre ph40'!L17</f>
        <v>0</v>
      </c>
      <c r="G16" s="87">
        <f>'Equerre ph40'!M17</f>
        <v>0</v>
      </c>
      <c r="H16" s="88" t="str">
        <f>'Equerre ph40'!O17</f>
        <v>#DIV/0!</v>
      </c>
      <c r="I16" s="80">
        <v>1.0</v>
      </c>
      <c r="J16" s="89" t="str">
        <f>'Equerre ph40'!P17</f>
        <v>#DIV/0!</v>
      </c>
      <c r="K16" s="79" t="str">
        <f t="shared" ref="K16:K33" si="4">(E16-(F16-G16))*J16</f>
        <v>#DIV/0!</v>
      </c>
      <c r="L16" s="79" t="str">
        <f t="shared" ref="L16:L33" si="5">IF(K16&gt;=$C$40,"retard","ok")</f>
        <v>#DIV/0!</v>
      </c>
      <c r="M16" s="80">
        <f t="shared" ref="M16:M33" si="6">(F16-G16)/E16</f>
        <v>0</v>
      </c>
    </row>
    <row r="17">
      <c r="B17" s="94" t="s">
        <v>48</v>
      </c>
      <c r="C17" s="73">
        <v>10.0</v>
      </c>
      <c r="D17" s="102" t="s">
        <v>51</v>
      </c>
      <c r="E17" s="74">
        <v>40.0</v>
      </c>
      <c r="F17" s="86">
        <f>'Palier ph10'!M17</f>
        <v>61</v>
      </c>
      <c r="G17" s="87">
        <f>'Palier ph10'!N17</f>
        <v>20</v>
      </c>
      <c r="H17" s="88">
        <f>'Palier ph10'!P17</f>
        <v>0.6721311475</v>
      </c>
      <c r="I17" s="80">
        <v>0.7213114754098361</v>
      </c>
      <c r="J17" s="89">
        <f>'Palier ph10'!Q17</f>
        <v>0.007183515483</v>
      </c>
      <c r="K17" s="79">
        <f t="shared" si="4"/>
        <v>-0.007183515483</v>
      </c>
      <c r="L17" s="79" t="str">
        <f t="shared" si="5"/>
        <v>ok</v>
      </c>
      <c r="M17" s="80">
        <f t="shared" si="6"/>
        <v>1.025</v>
      </c>
    </row>
    <row r="18">
      <c r="B18" s="36"/>
      <c r="C18" s="73">
        <v>20.0</v>
      </c>
      <c r="D18" s="56" t="s">
        <v>56</v>
      </c>
      <c r="E18" s="74">
        <v>38.0</v>
      </c>
      <c r="F18" s="86">
        <f>'Palier ph20'!L17</f>
        <v>38</v>
      </c>
      <c r="G18" s="87">
        <f>'Palier ph20'!M17</f>
        <v>0</v>
      </c>
      <c r="H18" s="88">
        <f>'Palier ph20'!O17</f>
        <v>1</v>
      </c>
      <c r="I18" s="80">
        <v>1.0</v>
      </c>
      <c r="J18" s="89">
        <f>'Palier ph20'!P17</f>
        <v>0.001005116959</v>
      </c>
      <c r="K18" s="79">
        <f t="shared" si="4"/>
        <v>0</v>
      </c>
      <c r="L18" s="79" t="str">
        <f t="shared" si="5"/>
        <v>retard</v>
      </c>
      <c r="M18" s="80">
        <f t="shared" si="6"/>
        <v>1</v>
      </c>
    </row>
    <row r="19">
      <c r="B19" s="94" t="s">
        <v>53</v>
      </c>
      <c r="C19" s="73">
        <v>10.0</v>
      </c>
      <c r="D19" s="56" t="s">
        <v>39</v>
      </c>
      <c r="E19" s="74">
        <v>40.0</v>
      </c>
      <c r="F19" s="86">
        <f>'Cylindre ph10'!L17</f>
        <v>45</v>
      </c>
      <c r="G19" s="87">
        <f>'Cylindre ph10'!M17</f>
        <v>1</v>
      </c>
      <c r="H19" s="88">
        <f>'Cylindre ph10'!O17</f>
        <v>0.9777777778</v>
      </c>
      <c r="I19" s="80">
        <v>1.0</v>
      </c>
      <c r="J19" s="89">
        <f>'Cylindre ph10'!P17</f>
        <v>0.007751937984</v>
      </c>
      <c r="K19" s="79">
        <f t="shared" si="4"/>
        <v>-0.03100775194</v>
      </c>
      <c r="L19" s="79" t="str">
        <f t="shared" si="5"/>
        <v>ok</v>
      </c>
      <c r="M19" s="80">
        <f t="shared" si="6"/>
        <v>1.1</v>
      </c>
    </row>
    <row r="20">
      <c r="B20" s="90"/>
      <c r="C20" s="73">
        <v>20.0</v>
      </c>
      <c r="D20" s="56" t="s">
        <v>23</v>
      </c>
      <c r="E20" s="74">
        <v>40.0</v>
      </c>
      <c r="F20" s="86">
        <f>'Cylindre ph20'!L17</f>
        <v>44</v>
      </c>
      <c r="G20" s="87">
        <f>'Cylindre ph20'!M17</f>
        <v>4</v>
      </c>
      <c r="H20" s="88">
        <f>'Cylindre ph20'!O17</f>
        <v>0.9090909091</v>
      </c>
      <c r="I20" s="80">
        <v>0.9772727272727273</v>
      </c>
      <c r="J20" s="89">
        <f>'Cylindre ph20'!P17</f>
        <v>0.006207912458</v>
      </c>
      <c r="K20" s="79">
        <f t="shared" si="4"/>
        <v>0</v>
      </c>
      <c r="L20" s="79" t="str">
        <f t="shared" si="5"/>
        <v>retard</v>
      </c>
      <c r="M20" s="80">
        <f t="shared" si="6"/>
        <v>1</v>
      </c>
    </row>
    <row r="21">
      <c r="B21" s="36"/>
      <c r="C21" s="73">
        <v>30.0</v>
      </c>
      <c r="D21" s="56" t="s">
        <v>60</v>
      </c>
      <c r="E21" s="74">
        <v>38.0</v>
      </c>
      <c r="F21" s="86">
        <f>'Cylindre ph30'!L17</f>
        <v>44</v>
      </c>
      <c r="G21" s="87">
        <f>'Cylindre ph30'!M17</f>
        <v>6</v>
      </c>
      <c r="H21" s="88">
        <f>'Cylindre ph30'!O17</f>
        <v>0.8636363636</v>
      </c>
      <c r="I21" s="80">
        <v>1.0</v>
      </c>
      <c r="J21" s="89">
        <f>'Cylindre ph30'!P17</f>
        <v>0.01622474747</v>
      </c>
      <c r="K21" s="79">
        <f t="shared" si="4"/>
        <v>0</v>
      </c>
      <c r="L21" s="79" t="str">
        <f t="shared" si="5"/>
        <v>retard</v>
      </c>
      <c r="M21" s="80">
        <f t="shared" si="6"/>
        <v>1</v>
      </c>
    </row>
    <row r="22">
      <c r="B22" s="94" t="s">
        <v>62</v>
      </c>
      <c r="C22" s="73">
        <v>0.0</v>
      </c>
      <c r="D22" s="103" t="s">
        <v>99</v>
      </c>
      <c r="E22" s="74">
        <v>24.0</v>
      </c>
      <c r="F22" s="86">
        <f>'Volant ph0'!L17</f>
        <v>24</v>
      </c>
      <c r="G22" s="87">
        <f>'Volant ph0'!M17</f>
        <v>0</v>
      </c>
      <c r="H22" s="88">
        <f>'Volant ph0'!O17</f>
        <v>1</v>
      </c>
      <c r="I22" s="80">
        <v>0.75</v>
      </c>
      <c r="J22" s="89" t="str">
        <f>'Volant ph0'!P17</f>
        <v>#DIV/0!</v>
      </c>
      <c r="K22" s="79" t="str">
        <f t="shared" si="4"/>
        <v>#DIV/0!</v>
      </c>
      <c r="L22" s="79" t="str">
        <f t="shared" si="5"/>
        <v>#DIV/0!</v>
      </c>
      <c r="M22" s="80">
        <f t="shared" si="6"/>
        <v>1</v>
      </c>
    </row>
    <row r="23">
      <c r="B23" s="90"/>
      <c r="C23" s="73">
        <v>10.0</v>
      </c>
      <c r="D23" s="36"/>
      <c r="E23" s="74">
        <v>24.0</v>
      </c>
      <c r="F23" s="86">
        <f>'Volant ph10'!L17</f>
        <v>47</v>
      </c>
      <c r="G23" s="87">
        <f>'Volant ph10'!M17</f>
        <v>0</v>
      </c>
      <c r="H23" s="88">
        <f>'Volant ph10'!O17</f>
        <v>1</v>
      </c>
      <c r="I23" s="80">
        <v>1.0</v>
      </c>
      <c r="J23" s="89">
        <f>'Volant ph10'!P17</f>
        <v>0.0006355676329</v>
      </c>
      <c r="K23" s="79">
        <f t="shared" si="4"/>
        <v>-0.01461805556</v>
      </c>
      <c r="L23" s="79" t="str">
        <f t="shared" si="5"/>
        <v>ok</v>
      </c>
      <c r="M23" s="80">
        <f t="shared" si="6"/>
        <v>1.958333333</v>
      </c>
    </row>
    <row r="24">
      <c r="B24" s="90"/>
      <c r="C24" s="73">
        <v>20.0</v>
      </c>
      <c r="D24" s="56" t="s">
        <v>46</v>
      </c>
      <c r="E24" s="74">
        <v>19.0</v>
      </c>
      <c r="F24" s="86">
        <f>'Volant ph20'!M17</f>
        <v>20</v>
      </c>
      <c r="G24" s="87">
        <f>'Volant ph20'!N17</f>
        <v>1</v>
      </c>
      <c r="H24" s="88">
        <f>'Volant ph20'!P17</f>
        <v>0.95</v>
      </c>
      <c r="I24" s="80">
        <v>0.782608695652174</v>
      </c>
      <c r="J24" s="89">
        <f>'Volant ph20'!Q17</f>
        <v>0.01645833333</v>
      </c>
      <c r="K24" s="79">
        <f t="shared" si="4"/>
        <v>0</v>
      </c>
      <c r="L24" s="79" t="str">
        <f t="shared" si="5"/>
        <v>retard</v>
      </c>
      <c r="M24" s="80">
        <f t="shared" si="6"/>
        <v>1</v>
      </c>
    </row>
    <row r="25">
      <c r="B25" s="90"/>
      <c r="C25" s="73">
        <v>30.0</v>
      </c>
      <c r="D25" s="56" t="s">
        <v>29</v>
      </c>
      <c r="E25" s="74">
        <v>19.0</v>
      </c>
      <c r="F25" s="86">
        <f>'Volant ph30'!L17</f>
        <v>19</v>
      </c>
      <c r="G25" s="87">
        <f>'Volant ph30'!M17</f>
        <v>0</v>
      </c>
      <c r="H25" s="88">
        <f>'Volant ph30'!O17</f>
        <v>1</v>
      </c>
      <c r="I25" s="80">
        <v>0.9565217391304348</v>
      </c>
      <c r="J25" s="89">
        <f>'Volant ph30'!P17</f>
        <v>0.01783625731</v>
      </c>
      <c r="K25" s="79">
        <f t="shared" si="4"/>
        <v>0</v>
      </c>
      <c r="L25" s="79" t="str">
        <f t="shared" si="5"/>
        <v>retard</v>
      </c>
      <c r="M25" s="80">
        <f t="shared" si="6"/>
        <v>1</v>
      </c>
    </row>
    <row r="26">
      <c r="B26" s="36"/>
      <c r="C26" s="73">
        <v>40.0</v>
      </c>
      <c r="D26" s="56" t="s">
        <v>100</v>
      </c>
      <c r="E26" s="74">
        <v>19.0</v>
      </c>
      <c r="F26" s="86">
        <f>'Volant ph40'!L16</f>
        <v>19</v>
      </c>
      <c r="G26" s="87">
        <f>'Volant ph40'!M16</f>
        <v>0</v>
      </c>
      <c r="H26" s="88">
        <f>'Volant ph40'!O16</f>
        <v>1</v>
      </c>
      <c r="I26" s="80">
        <v>1.0</v>
      </c>
      <c r="J26" s="89">
        <f>'Volant ph40'!P16</f>
        <v>0.0007675438596</v>
      </c>
      <c r="K26" s="79">
        <f t="shared" si="4"/>
        <v>0</v>
      </c>
      <c r="L26" s="79" t="str">
        <f t="shared" si="5"/>
        <v>retard</v>
      </c>
      <c r="M26" s="80">
        <f t="shared" si="6"/>
        <v>1</v>
      </c>
    </row>
    <row r="27">
      <c r="B27" s="94" t="s">
        <v>68</v>
      </c>
      <c r="C27" s="73">
        <v>20.0</v>
      </c>
      <c r="D27" s="56" t="s">
        <v>58</v>
      </c>
      <c r="E27" s="74">
        <v>72.0</v>
      </c>
      <c r="F27" s="86">
        <f>'Piston ph20'!L17</f>
        <v>72</v>
      </c>
      <c r="G27" s="87">
        <f>'Piston ph20'!M17</f>
        <v>0</v>
      </c>
      <c r="H27" s="88">
        <f>'Piston ph20'!O17</f>
        <v>1</v>
      </c>
      <c r="I27" s="80">
        <v>1.0</v>
      </c>
      <c r="J27" s="89">
        <f>'Piston ph20'!P17</f>
        <v>0.003230934928</v>
      </c>
      <c r="K27" s="79">
        <f t="shared" si="4"/>
        <v>0</v>
      </c>
      <c r="L27" s="79" t="str">
        <f t="shared" si="5"/>
        <v>retard</v>
      </c>
      <c r="M27" s="80">
        <f t="shared" si="6"/>
        <v>1</v>
      </c>
    </row>
    <row r="28">
      <c r="B28" s="90"/>
      <c r="C28" s="73">
        <v>30.0</v>
      </c>
      <c r="D28" s="56" t="s">
        <v>59</v>
      </c>
      <c r="E28" s="74">
        <v>64.0</v>
      </c>
      <c r="F28" s="86">
        <f>'Piston ph30'!L17</f>
        <v>73</v>
      </c>
      <c r="G28" s="87">
        <f>'Piston ph30'!M17</f>
        <v>2</v>
      </c>
      <c r="H28" s="88">
        <f>'Piston ph30'!O17</f>
        <v>0.9726027397</v>
      </c>
      <c r="I28" s="80">
        <v>0.7910447761194029</v>
      </c>
      <c r="J28" s="89">
        <f>'Piston ph30'!P17</f>
        <v>0.003562119482</v>
      </c>
      <c r="K28" s="79">
        <f t="shared" si="4"/>
        <v>-0.02493483638</v>
      </c>
      <c r="L28" s="79" t="str">
        <f t="shared" si="5"/>
        <v>ok</v>
      </c>
      <c r="M28" s="80">
        <f t="shared" si="6"/>
        <v>1.109375</v>
      </c>
    </row>
    <row r="29">
      <c r="B29" s="90"/>
      <c r="C29" s="73">
        <v>40.0</v>
      </c>
      <c r="D29" s="56" t="s">
        <v>101</v>
      </c>
      <c r="E29" s="74">
        <v>57.0</v>
      </c>
      <c r="F29" s="86">
        <f>'Piston ph40'!L17</f>
        <v>66</v>
      </c>
      <c r="G29" s="87">
        <f>'Piston ph40'!M17</f>
        <v>6</v>
      </c>
      <c r="H29" s="88">
        <f>'Piston ph40'!O17</f>
        <v>0.9090909091</v>
      </c>
      <c r="I29" s="104">
        <v>0.78</v>
      </c>
      <c r="J29" s="105">
        <f>'Piston ph40'!P17</f>
        <v>0.00514957265</v>
      </c>
      <c r="K29" s="79">
        <f t="shared" si="4"/>
        <v>-0.01544871795</v>
      </c>
      <c r="L29" s="79" t="str">
        <f t="shared" si="5"/>
        <v>ok</v>
      </c>
      <c r="M29" s="80">
        <f t="shared" si="6"/>
        <v>1.052631579</v>
      </c>
    </row>
    <row r="30">
      <c r="B30" s="36"/>
      <c r="C30" s="73">
        <v>50.0</v>
      </c>
      <c r="D30" s="96" t="s">
        <v>96</v>
      </c>
      <c r="E30" s="74">
        <v>57.0</v>
      </c>
      <c r="F30" s="86">
        <f>'Piston ph50'!L17</f>
        <v>58</v>
      </c>
      <c r="G30" s="87">
        <f>'Piston ph50'!M17</f>
        <v>1</v>
      </c>
      <c r="H30" s="88">
        <f>'Piston ph50'!O17</f>
        <v>0.9827586207</v>
      </c>
      <c r="I30" s="80">
        <v>1.0</v>
      </c>
      <c r="J30" s="89" t="str">
        <f>'Piston ph50'!P17</f>
        <v>#DIV/0!</v>
      </c>
      <c r="K30" s="79" t="str">
        <f t="shared" si="4"/>
        <v>#DIV/0!</v>
      </c>
      <c r="L30" s="79" t="str">
        <f t="shared" si="5"/>
        <v>#DIV/0!</v>
      </c>
      <c r="M30" s="80">
        <f t="shared" si="6"/>
        <v>1</v>
      </c>
    </row>
    <row r="31">
      <c r="B31" s="94" t="s">
        <v>72</v>
      </c>
      <c r="C31" s="73">
        <v>10.0</v>
      </c>
      <c r="D31" s="56" t="s">
        <v>97</v>
      </c>
      <c r="E31" s="74">
        <v>23.0</v>
      </c>
      <c r="F31" s="86">
        <f>'Raccord M8 ph10'!R17</f>
        <v>26</v>
      </c>
      <c r="G31" s="87">
        <f>'Raccord M8 ph10'!S17</f>
        <v>3</v>
      </c>
      <c r="H31" s="88">
        <f>'Raccord M8 ph10'!U17</f>
        <v>0.8846153846</v>
      </c>
      <c r="I31" s="80">
        <v>0.9777777777777777</v>
      </c>
      <c r="J31" s="89">
        <f>'Raccord M8 ph10'!V17</f>
        <v>0.002163461538</v>
      </c>
      <c r="K31" s="79">
        <f t="shared" si="4"/>
        <v>0</v>
      </c>
      <c r="L31" s="79" t="str">
        <f t="shared" si="5"/>
        <v>retard</v>
      </c>
      <c r="M31" s="80">
        <f t="shared" si="6"/>
        <v>1</v>
      </c>
    </row>
    <row r="32">
      <c r="B32" s="36"/>
      <c r="C32" s="73">
        <v>20.0</v>
      </c>
      <c r="D32" s="102" t="s">
        <v>51</v>
      </c>
      <c r="E32" s="74">
        <v>19.0</v>
      </c>
      <c r="F32" s="86">
        <f>'Raccord M8 ph20'!L17</f>
        <v>22</v>
      </c>
      <c r="G32" s="87">
        <f>'Raccord M8 ph20'!M17</f>
        <v>0</v>
      </c>
      <c r="H32" s="88">
        <f>'Raccord M8 ph20'!O17</f>
        <v>1</v>
      </c>
      <c r="I32" s="80">
        <v>1.0</v>
      </c>
      <c r="J32" s="89">
        <f>'Raccord M8 ph20'!P17</f>
        <v>0.002272727273</v>
      </c>
      <c r="K32" s="79">
        <f t="shared" si="4"/>
        <v>-0.006818181818</v>
      </c>
      <c r="L32" s="79" t="str">
        <f t="shared" si="5"/>
        <v>ok</v>
      </c>
      <c r="M32" s="80">
        <f t="shared" si="6"/>
        <v>1.157894737</v>
      </c>
    </row>
    <row r="33">
      <c r="B33" s="66" t="s">
        <v>77</v>
      </c>
      <c r="C33" s="73">
        <v>10.0</v>
      </c>
      <c r="D33" s="56" t="s">
        <v>99</v>
      </c>
      <c r="E33" s="74">
        <f>19*4</f>
        <v>76</v>
      </c>
      <c r="F33" s="86">
        <f>'Pied ph10'!Q17</f>
        <v>86</v>
      </c>
      <c r="G33" s="87">
        <f>'Pied ph10'!R17</f>
        <v>10</v>
      </c>
      <c r="H33" s="88">
        <f>'Pied ph10'!T17</f>
        <v>0.8837209302</v>
      </c>
      <c r="I33" s="80">
        <v>0.9772727272727273</v>
      </c>
      <c r="J33" s="89">
        <f>'Pied ph10'!U17</f>
        <v>0.003051146384</v>
      </c>
      <c r="K33" s="79">
        <f t="shared" si="4"/>
        <v>0</v>
      </c>
      <c r="L33" s="79" t="str">
        <f t="shared" si="5"/>
        <v>retard</v>
      </c>
      <c r="M33" s="80">
        <f t="shared" si="6"/>
        <v>1</v>
      </c>
    </row>
    <row r="34"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7"/>
      <c r="M34" s="107"/>
    </row>
    <row r="35">
      <c r="B35" s="108"/>
      <c r="C35" s="109" t="s">
        <v>102</v>
      </c>
      <c r="D35" s="109" t="s">
        <v>103</v>
      </c>
      <c r="E35" s="109" t="s">
        <v>104</v>
      </c>
      <c r="F35" s="109" t="s">
        <v>105</v>
      </c>
      <c r="G35" s="109" t="s">
        <v>106</v>
      </c>
      <c r="H35" s="110"/>
      <c r="I35" s="111"/>
      <c r="J35" s="112" t="s">
        <v>107</v>
      </c>
      <c r="K35" s="113"/>
    </row>
    <row r="36" ht="18.0" customHeight="1">
      <c r="B36" s="109" t="s">
        <v>108</v>
      </c>
      <c r="C36" s="114">
        <v>0.7291666666666666</v>
      </c>
      <c r="D36" s="114">
        <v>0.5</v>
      </c>
      <c r="E36" s="114">
        <v>0.5</v>
      </c>
      <c r="F36" s="114">
        <v>0.5</v>
      </c>
      <c r="G36" s="114">
        <v>0.6458333333333334</v>
      </c>
      <c r="I36" s="115"/>
      <c r="J36" s="116">
        <f>'total moteurs'!G8</f>
        <v>0</v>
      </c>
      <c r="K36" s="117" t="s">
        <v>109</v>
      </c>
    </row>
    <row r="37">
      <c r="B37" s="109" t="s">
        <v>110</v>
      </c>
      <c r="C37" s="114">
        <v>0.5625</v>
      </c>
      <c r="D37" s="114">
        <v>0.3333333333333333</v>
      </c>
      <c r="E37" s="114">
        <v>0.3333333333333333</v>
      </c>
      <c r="F37" s="114">
        <v>0.3333333333333333</v>
      </c>
      <c r="G37" s="114">
        <v>0.5625</v>
      </c>
    </row>
    <row r="38">
      <c r="B38" s="109" t="s">
        <v>111</v>
      </c>
      <c r="C38" s="118">
        <v>0.75</v>
      </c>
      <c r="D38" s="72"/>
      <c r="E38" s="72"/>
      <c r="F38" s="72"/>
      <c r="G38" s="119"/>
    </row>
    <row r="39">
      <c r="B39" s="109" t="s">
        <v>112</v>
      </c>
      <c r="C39" s="120">
        <f t="shared" ref="C39:G39" si="7">C36-C37</f>
        <v>0.1666666667</v>
      </c>
      <c r="D39" s="120">
        <f t="shared" si="7"/>
        <v>0.1666666667</v>
      </c>
      <c r="E39" s="120">
        <f t="shared" si="7"/>
        <v>0.1666666667</v>
      </c>
      <c r="F39" s="120">
        <f t="shared" si="7"/>
        <v>0.1666666667</v>
      </c>
      <c r="G39" s="120">
        <f t="shared" si="7"/>
        <v>0.08333333333</v>
      </c>
    </row>
    <row r="40">
      <c r="B40" s="109" t="s">
        <v>113</v>
      </c>
      <c r="C40" s="121">
        <f>C38-SUM(C39:G39)</f>
        <v>0</v>
      </c>
      <c r="D40" s="72"/>
      <c r="E40" s="72"/>
      <c r="F40" s="72"/>
      <c r="G40" s="119"/>
    </row>
  </sheetData>
  <mergeCells count="15">
    <mergeCell ref="B19:B21"/>
    <mergeCell ref="B22:B26"/>
    <mergeCell ref="D22:D23"/>
    <mergeCell ref="B27:B30"/>
    <mergeCell ref="B31:B32"/>
    <mergeCell ref="J35:K35"/>
    <mergeCell ref="C38:G38"/>
    <mergeCell ref="C40:G40"/>
    <mergeCell ref="K4:L4"/>
    <mergeCell ref="B5:B8"/>
    <mergeCell ref="D8:D9"/>
    <mergeCell ref="D10:D11"/>
    <mergeCell ref="B12:B13"/>
    <mergeCell ref="B14:B16"/>
    <mergeCell ref="B17:B18"/>
  </mergeCells>
  <conditionalFormatting sqref="M5:M33">
    <cfRule type="cellIs" dxfId="0" priority="1" operator="greaterThanOrEqual">
      <formula>1</formula>
    </cfRule>
  </conditionalFormatting>
  <conditionalFormatting sqref="C2 C40:G40">
    <cfRule type="cellIs" dxfId="6" priority="2" operator="lessThan">
      <formula>"03:00:00"</formula>
    </cfRule>
  </conditionalFormatting>
  <conditionalFormatting sqref="C2 C40:G40">
    <cfRule type="cellIs" dxfId="7" priority="3" operator="greaterThan">
      <formula>"15:00:00"</formula>
    </cfRule>
  </conditionalFormatting>
  <conditionalFormatting sqref="C2 C40:G40">
    <cfRule type="cellIs" dxfId="2" priority="4" operator="between">
      <formula>"15:00:00"</formula>
      <formula>"12:00:00"</formula>
    </cfRule>
  </conditionalFormatting>
  <conditionalFormatting sqref="C2 C40:G40">
    <cfRule type="cellIs" dxfId="5" priority="5" operator="between">
      <formula>"12:00:00"</formula>
      <formula>"09:00:00"</formula>
    </cfRule>
  </conditionalFormatting>
  <conditionalFormatting sqref="C2 C40:G40">
    <cfRule type="cellIs" dxfId="8" priority="6" operator="between">
      <formula>"09:00:00"</formula>
      <formula>"06:00:00"</formula>
    </cfRule>
  </conditionalFormatting>
  <conditionalFormatting sqref="C2 C40:G40">
    <cfRule type="cellIs" dxfId="9" priority="7" operator="notBetween">
      <formula>"06:00:00"</formula>
      <formula>"03:00:00"</formula>
    </cfRule>
  </conditionalFormatting>
  <conditionalFormatting sqref="P6">
    <cfRule type="expression" dxfId="2" priority="8">
      <formula>"M6"</formula>
    </cfRule>
  </conditionalFormatting>
  <conditionalFormatting sqref="H5:H14 H16:H33">
    <cfRule type="cellIs" dxfId="1" priority="9" operator="lessThan">
      <formula>"50%"</formula>
    </cfRule>
  </conditionalFormatting>
  <conditionalFormatting sqref="L5:L14 L16:L33">
    <cfRule type="cellIs" dxfId="2" priority="10" operator="equal">
      <formula>"ok"</formula>
    </cfRule>
  </conditionalFormatting>
  <conditionalFormatting sqref="L5:L14 L16:L33">
    <cfRule type="cellIs" dxfId="3" priority="11" operator="equal">
      <formula>"retard"</formula>
    </cfRule>
  </conditionalFormatting>
  <conditionalFormatting sqref="I36:J36">
    <cfRule type="cellIs" dxfId="10" priority="12" operator="greaterThanOrEqual">
      <formula>22</formula>
    </cfRule>
  </conditionalFormatting>
  <hyperlinks>
    <hyperlink display="10" location="'Support ph10'!A1" ref="C5"/>
    <hyperlink display="15" location="'Support ph15'!A1" ref="C6"/>
    <hyperlink display="20" location="'Support ph20'!A1" ref="C7"/>
    <hyperlink display="30" location="'Support ph30'!A1" ref="C8"/>
    <hyperlink display="20" location="'Equerre ph20'!A1" ref="C9"/>
    <hyperlink display="40" location="'Support ph40'!A1" ref="C10"/>
    <hyperlink display="30" location="'Equerre ph30'!A1" ref="C11"/>
    <hyperlink display="50" location="'Support ph50'!A1" ref="C12"/>
    <hyperlink display="60" location="'Support ph60'!A1" ref="C13"/>
    <hyperlink display="0" location="'Equerre ph0'!A1" ref="C14"/>
    <hyperlink display="10" location="'Equerre ph10'!A1" ref="C15"/>
    <hyperlink display="40" location="'Equerre ph40'!A1" ref="C16"/>
    <hyperlink display="10" location="'Palier ph10'!A1" ref="C17"/>
    <hyperlink display="20" location="'Palier ph20'!A1" ref="C18"/>
    <hyperlink display="10" location="'Cylindre ph10'!A1" ref="C19"/>
    <hyperlink display="20" location="'Cylindre ph20'!A1" ref="C20"/>
    <hyperlink display="30" location="'Cylindre ph30'!A1" ref="C21"/>
    <hyperlink display="0" location="'Volant ph0'!A1" ref="C22"/>
    <hyperlink display="10" location="'Volant ph10'!A1" ref="C23"/>
    <hyperlink display="20" location="'Volant ph20'!A1" ref="C24"/>
    <hyperlink display="30" location="'Volant ph30'!A1" ref="C25"/>
    <hyperlink display="40" location="'Volant ph40'!A1" ref="C26"/>
    <hyperlink display="20" location="'Piston ph20'!A1" ref="C27"/>
    <hyperlink display="30" location="'Piston ph30'!A1" ref="C28"/>
    <hyperlink display="40" location="'Piston ph40'!A1" ref="C29"/>
    <hyperlink display="50" location="'Piston ph50'!A1" ref="C30"/>
    <hyperlink display="10" location="'Raccord M8 ph10'!A1" ref="C31"/>
    <hyperlink display="20" location="'Raccord M8 ph20'!A1" ref="C32"/>
    <hyperlink display="10" location="'Pied ph10'!A1" ref="C33"/>
  </hyperlinks>
  <drawing r:id="rId4"/>
  <legacyDrawing r:id="rId5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3" max="3" width="26.38"/>
    <col customWidth="1" min="4" max="4" width="22.13"/>
    <col customWidth="1" min="5" max="5" width="21.88"/>
    <col customWidth="1" min="10" max="10" width="14.0"/>
    <col customWidth="1" min="11" max="11" width="9.88"/>
    <col customWidth="1" min="12" max="12" width="31.38"/>
    <col customWidth="1" min="13" max="13" width="18.5"/>
    <col customWidth="1" min="14" max="14" width="18.0"/>
  </cols>
  <sheetData>
    <row r="1">
      <c r="A1" s="193" t="s">
        <v>168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94" t="s">
        <v>120</v>
      </c>
      <c r="B3" s="195" t="s">
        <v>121</v>
      </c>
      <c r="C3" s="195" t="s">
        <v>122</v>
      </c>
      <c r="D3" s="196" t="s">
        <v>123</v>
      </c>
      <c r="E3" s="196" t="s">
        <v>124</v>
      </c>
      <c r="F3" s="135" t="s">
        <v>125</v>
      </c>
      <c r="G3" s="195" t="s">
        <v>126</v>
      </c>
      <c r="H3" s="195" t="s">
        <v>127</v>
      </c>
      <c r="I3" s="195" t="s">
        <v>128</v>
      </c>
      <c r="J3" s="137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  <c r="L4" s="153" t="s">
        <v>141</v>
      </c>
    </row>
    <row r="5">
      <c r="A5" s="138">
        <v>1.0</v>
      </c>
      <c r="B5" s="139">
        <v>46122.0</v>
      </c>
      <c r="C5" s="140" t="s">
        <v>169</v>
      </c>
      <c r="D5" s="141">
        <v>0.3333333333333333</v>
      </c>
      <c r="E5" s="141">
        <v>0.3402777777777778</v>
      </c>
      <c r="F5" s="180" t="s">
        <v>130</v>
      </c>
      <c r="G5" s="142"/>
      <c r="H5" s="142"/>
      <c r="I5" s="142"/>
      <c r="J5" s="143">
        <f t="shared" ref="J5:J81" si="1">$E5-$D5</f>
        <v>0.006944444444</v>
      </c>
      <c r="L5" s="127">
        <f>COUNTIF(F5:F81,"OUI")</f>
        <v>19</v>
      </c>
      <c r="M5" s="117" t="s">
        <v>109</v>
      </c>
    </row>
    <row r="6">
      <c r="A6" s="138">
        <v>2.0</v>
      </c>
      <c r="B6" s="139">
        <v>46122.0</v>
      </c>
      <c r="C6" s="140" t="s">
        <v>169</v>
      </c>
      <c r="D6" s="141">
        <v>0.3402777777777778</v>
      </c>
      <c r="E6" s="141">
        <v>0.3472222222222222</v>
      </c>
      <c r="F6" s="180" t="s">
        <v>130</v>
      </c>
      <c r="G6" s="142"/>
      <c r="H6" s="142"/>
      <c r="I6" s="142"/>
      <c r="J6" s="143">
        <f t="shared" si="1"/>
        <v>0.006944444444</v>
      </c>
    </row>
    <row r="7">
      <c r="A7" s="138">
        <v>3.0</v>
      </c>
      <c r="B7" s="139">
        <v>46122.0</v>
      </c>
      <c r="C7" s="140" t="s">
        <v>169</v>
      </c>
      <c r="D7" s="141">
        <v>0.3472222222222222</v>
      </c>
      <c r="E7" s="141">
        <v>0.3541666666666667</v>
      </c>
      <c r="F7" s="180" t="s">
        <v>130</v>
      </c>
      <c r="G7" s="142"/>
      <c r="H7" s="142"/>
      <c r="I7" s="142"/>
      <c r="J7" s="143">
        <f t="shared" si="1"/>
        <v>0.006944444444</v>
      </c>
      <c r="L7" s="153" t="s">
        <v>142</v>
      </c>
    </row>
    <row r="8">
      <c r="A8" s="138">
        <v>4.0</v>
      </c>
      <c r="B8" s="139">
        <v>46122.0</v>
      </c>
      <c r="C8" s="140" t="s">
        <v>169</v>
      </c>
      <c r="D8" s="141">
        <v>0.3541666666666667</v>
      </c>
      <c r="E8" s="141">
        <v>0.3611111111111111</v>
      </c>
      <c r="F8" s="180" t="s">
        <v>130</v>
      </c>
      <c r="G8" s="142"/>
      <c r="H8" s="142"/>
      <c r="I8" s="142"/>
      <c r="J8" s="143">
        <f t="shared" si="1"/>
        <v>0.006944444444</v>
      </c>
      <c r="L8" s="154">
        <f>COUNTIF(F5:F84,"NON")+L5</f>
        <v>19</v>
      </c>
    </row>
    <row r="9">
      <c r="A9" s="138">
        <v>5.0</v>
      </c>
      <c r="B9" s="139">
        <v>46122.0</v>
      </c>
      <c r="C9" s="140" t="s">
        <v>169</v>
      </c>
      <c r="D9" s="141">
        <v>0.3611111111111111</v>
      </c>
      <c r="E9" s="141">
        <v>0.3680555555555556</v>
      </c>
      <c r="F9" s="180" t="s">
        <v>130</v>
      </c>
      <c r="G9" s="142"/>
      <c r="H9" s="142"/>
      <c r="I9" s="142"/>
      <c r="J9" s="143">
        <f t="shared" si="1"/>
        <v>0.006944444444</v>
      </c>
    </row>
    <row r="10">
      <c r="A10" s="138">
        <v>6.0</v>
      </c>
      <c r="B10" s="139">
        <v>46122.0</v>
      </c>
      <c r="C10" s="140" t="s">
        <v>169</v>
      </c>
      <c r="D10" s="141">
        <v>0.3680555555555556</v>
      </c>
      <c r="E10" s="141">
        <v>0.375</v>
      </c>
      <c r="F10" s="180" t="s">
        <v>130</v>
      </c>
      <c r="G10" s="142"/>
      <c r="H10" s="142"/>
      <c r="I10" s="142"/>
      <c r="J10" s="143">
        <f t="shared" si="1"/>
        <v>0.006944444444</v>
      </c>
    </row>
    <row r="11">
      <c r="A11" s="138">
        <v>7.0</v>
      </c>
      <c r="B11" s="139">
        <v>46122.0</v>
      </c>
      <c r="C11" s="140" t="s">
        <v>169</v>
      </c>
      <c r="D11" s="141">
        <v>0.375</v>
      </c>
      <c r="E11" s="141">
        <v>0.3819444444444444</v>
      </c>
      <c r="F11" s="180" t="s">
        <v>130</v>
      </c>
      <c r="G11" s="142"/>
      <c r="H11" s="142"/>
      <c r="I11" s="142"/>
      <c r="J11" s="143">
        <f t="shared" si="1"/>
        <v>0.006944444444</v>
      </c>
    </row>
    <row r="12">
      <c r="A12" s="138">
        <v>8.0</v>
      </c>
      <c r="B12" s="139">
        <v>46122.0</v>
      </c>
      <c r="C12" s="140" t="s">
        <v>169</v>
      </c>
      <c r="D12" s="141">
        <v>0.3819444444444444</v>
      </c>
      <c r="E12" s="141">
        <v>0.3888888888888889</v>
      </c>
      <c r="F12" s="180" t="s">
        <v>130</v>
      </c>
      <c r="G12" s="142"/>
      <c r="H12" s="142"/>
      <c r="I12" s="142"/>
      <c r="J12" s="143">
        <f t="shared" si="1"/>
        <v>0.006944444444</v>
      </c>
      <c r="O12" s="182"/>
    </row>
    <row r="13">
      <c r="A13" s="138">
        <v>9.0</v>
      </c>
      <c r="B13" s="139">
        <v>46122.0</v>
      </c>
      <c r="C13" s="140" t="s">
        <v>169</v>
      </c>
      <c r="D13" s="141">
        <v>0.3888888888888889</v>
      </c>
      <c r="E13" s="141">
        <v>0.3958333333333333</v>
      </c>
      <c r="F13" s="180" t="s">
        <v>130</v>
      </c>
      <c r="G13" s="142"/>
      <c r="H13" s="142"/>
      <c r="I13" s="142"/>
      <c r="J13" s="143">
        <f t="shared" si="1"/>
        <v>0.006944444444</v>
      </c>
      <c r="O13" s="182"/>
    </row>
    <row r="14">
      <c r="A14" s="138">
        <v>10.0</v>
      </c>
      <c r="B14" s="139">
        <v>46122.0</v>
      </c>
      <c r="C14" s="140" t="s">
        <v>169</v>
      </c>
      <c r="D14" s="141">
        <v>0.3958333333333333</v>
      </c>
      <c r="E14" s="141">
        <v>0.4027777777777778</v>
      </c>
      <c r="F14" s="180" t="s">
        <v>130</v>
      </c>
      <c r="G14" s="142"/>
      <c r="H14" s="142"/>
      <c r="I14" s="142"/>
      <c r="J14" s="143">
        <f t="shared" si="1"/>
        <v>0.006944444444</v>
      </c>
      <c r="O14" s="182"/>
    </row>
    <row r="15">
      <c r="A15" s="138">
        <v>11.0</v>
      </c>
      <c r="B15" s="139">
        <v>46122.0</v>
      </c>
      <c r="C15" s="140" t="s">
        <v>169</v>
      </c>
      <c r="D15" s="141">
        <v>0.4027777777777778</v>
      </c>
      <c r="E15" s="141">
        <v>0.4097222222222222</v>
      </c>
      <c r="F15" s="180" t="s">
        <v>130</v>
      </c>
      <c r="G15" s="142"/>
      <c r="H15" s="142"/>
      <c r="I15" s="142"/>
      <c r="J15" s="143">
        <f t="shared" si="1"/>
        <v>0.006944444444</v>
      </c>
      <c r="L15" s="182"/>
      <c r="M15" s="182"/>
      <c r="N15" s="182"/>
      <c r="O15" s="182"/>
    </row>
    <row r="16">
      <c r="A16" s="138">
        <v>12.0</v>
      </c>
      <c r="B16" s="139">
        <v>46122.0</v>
      </c>
      <c r="C16" s="140" t="s">
        <v>169</v>
      </c>
      <c r="D16" s="141">
        <v>0.4097222222222222</v>
      </c>
      <c r="E16" s="141">
        <v>0.4166666666666667</v>
      </c>
      <c r="F16" s="180" t="s">
        <v>130</v>
      </c>
      <c r="G16" s="142"/>
      <c r="H16" s="142"/>
      <c r="I16" s="142"/>
      <c r="J16" s="143">
        <f t="shared" si="1"/>
        <v>0.006944444444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38">
        <v>13.0</v>
      </c>
      <c r="B17" s="139">
        <v>46122.0</v>
      </c>
      <c r="C17" s="140" t="s">
        <v>169</v>
      </c>
      <c r="D17" s="141">
        <v>0.4166666666666667</v>
      </c>
      <c r="E17" s="141">
        <v>0.4236111111111111</v>
      </c>
      <c r="F17" s="180" t="s">
        <v>130</v>
      </c>
      <c r="G17" s="142"/>
      <c r="H17" s="142"/>
      <c r="I17" s="142"/>
      <c r="J17" s="143">
        <f t="shared" si="1"/>
        <v>0.006944444444</v>
      </c>
      <c r="L17" s="183">
        <f>COUNTA(F5:F92)</f>
        <v>19</v>
      </c>
      <c r="M17" s="183">
        <f>COUNTIF(F5:F93,"non")</f>
        <v>0</v>
      </c>
      <c r="N17" s="183">
        <f>COUNTIF(F5:F92,"oui")</f>
        <v>19</v>
      </c>
      <c r="O17" s="183">
        <f>(L17-M17)/L17</f>
        <v>1</v>
      </c>
      <c r="P17" s="148">
        <f>AVERAGEIF(J$5:J$200,"&lt;&gt;0")</f>
        <v>0.006944444444</v>
      </c>
    </row>
    <row r="18">
      <c r="A18" s="138">
        <v>14.0</v>
      </c>
      <c r="B18" s="139">
        <v>46122.0</v>
      </c>
      <c r="C18" s="140" t="s">
        <v>169</v>
      </c>
      <c r="D18" s="141">
        <v>0.4236111111111111</v>
      </c>
      <c r="E18" s="141">
        <v>0.4305555555555556</v>
      </c>
      <c r="F18" s="180" t="s">
        <v>130</v>
      </c>
      <c r="G18" s="142"/>
      <c r="H18" s="142"/>
      <c r="I18" s="142"/>
      <c r="J18" s="143">
        <f t="shared" si="1"/>
        <v>0.006944444444</v>
      </c>
    </row>
    <row r="19">
      <c r="A19" s="138">
        <v>15.0</v>
      </c>
      <c r="B19" s="139">
        <v>46122.0</v>
      </c>
      <c r="C19" s="140" t="s">
        <v>169</v>
      </c>
      <c r="D19" s="141">
        <v>0.4305555555555556</v>
      </c>
      <c r="E19" s="141">
        <v>0.4375</v>
      </c>
      <c r="F19" s="180" t="s">
        <v>130</v>
      </c>
      <c r="G19" s="142"/>
      <c r="H19" s="142"/>
      <c r="I19" s="142"/>
      <c r="J19" s="143">
        <f t="shared" si="1"/>
        <v>0.006944444444</v>
      </c>
    </row>
    <row r="20">
      <c r="A20" s="138">
        <v>16.0</v>
      </c>
      <c r="B20" s="139">
        <v>46122.0</v>
      </c>
      <c r="C20" s="140" t="s">
        <v>169</v>
      </c>
      <c r="D20" s="141">
        <v>0.4375</v>
      </c>
      <c r="E20" s="141">
        <v>0.4444444444444444</v>
      </c>
      <c r="F20" s="180" t="s">
        <v>130</v>
      </c>
      <c r="G20" s="142"/>
      <c r="H20" s="142"/>
      <c r="I20" s="142"/>
      <c r="J20" s="143">
        <f t="shared" si="1"/>
        <v>0.006944444444</v>
      </c>
    </row>
    <row r="21">
      <c r="A21" s="138">
        <v>17.0</v>
      </c>
      <c r="B21" s="139">
        <v>46122.0</v>
      </c>
      <c r="C21" s="140" t="s">
        <v>169</v>
      </c>
      <c r="D21" s="141">
        <v>0.4444444444444444</v>
      </c>
      <c r="E21" s="141">
        <v>0.4513888888888889</v>
      </c>
      <c r="F21" s="180" t="s">
        <v>130</v>
      </c>
      <c r="G21" s="142"/>
      <c r="H21" s="142"/>
      <c r="I21" s="142"/>
      <c r="J21" s="143">
        <f t="shared" si="1"/>
        <v>0.006944444444</v>
      </c>
    </row>
    <row r="22">
      <c r="A22" s="138">
        <v>18.0</v>
      </c>
      <c r="B22" s="139">
        <v>46122.0</v>
      </c>
      <c r="C22" s="140" t="s">
        <v>169</v>
      </c>
      <c r="D22" s="141">
        <v>0.4513888888888889</v>
      </c>
      <c r="E22" s="141">
        <v>0.4583333333333333</v>
      </c>
      <c r="F22" s="180" t="s">
        <v>130</v>
      </c>
      <c r="G22" s="142"/>
      <c r="H22" s="142"/>
      <c r="I22" s="142"/>
      <c r="J22" s="143">
        <f t="shared" si="1"/>
        <v>0.006944444444</v>
      </c>
    </row>
    <row r="23">
      <c r="A23" s="138">
        <v>19.0</v>
      </c>
      <c r="B23" s="139">
        <v>46122.0</v>
      </c>
      <c r="C23" s="140" t="s">
        <v>169</v>
      </c>
      <c r="D23" s="141">
        <v>0.4583333333333333</v>
      </c>
      <c r="E23" s="141">
        <v>0.4652777777777778</v>
      </c>
      <c r="F23" s="180" t="s">
        <v>130</v>
      </c>
      <c r="G23" s="142"/>
      <c r="H23" s="142"/>
      <c r="I23" s="142"/>
      <c r="J23" s="143">
        <f t="shared" si="1"/>
        <v>0.006944444444</v>
      </c>
    </row>
    <row r="24">
      <c r="A24" s="138">
        <v>20.0</v>
      </c>
      <c r="B24" s="142"/>
      <c r="C24" s="142"/>
      <c r="D24" s="141">
        <v>0.0</v>
      </c>
      <c r="E24" s="141">
        <v>0.0</v>
      </c>
      <c r="F24" s="140"/>
      <c r="G24" s="142"/>
      <c r="H24" s="142"/>
      <c r="I24" s="142"/>
      <c r="J24" s="143">
        <f t="shared" si="1"/>
        <v>0</v>
      </c>
    </row>
    <row r="25">
      <c r="A25" s="138">
        <v>21.0</v>
      </c>
      <c r="B25" s="142"/>
      <c r="C25" s="142"/>
      <c r="D25" s="141">
        <v>0.0</v>
      </c>
      <c r="E25" s="141">
        <v>0.0</v>
      </c>
      <c r="F25" s="140"/>
      <c r="G25" s="142"/>
      <c r="H25" s="142"/>
      <c r="I25" s="142"/>
      <c r="J25" s="143">
        <f t="shared" si="1"/>
        <v>0</v>
      </c>
    </row>
    <row r="26">
      <c r="A26" s="138">
        <v>22.0</v>
      </c>
      <c r="B26" s="142"/>
      <c r="C26" s="142"/>
      <c r="D26" s="141">
        <v>0.0</v>
      </c>
      <c r="E26" s="141">
        <v>0.0</v>
      </c>
      <c r="F26" s="140"/>
      <c r="G26" s="142"/>
      <c r="H26" s="142"/>
      <c r="I26" s="142"/>
      <c r="J26" s="143">
        <f t="shared" si="1"/>
        <v>0</v>
      </c>
    </row>
    <row r="27">
      <c r="A27" s="138">
        <v>23.0</v>
      </c>
      <c r="B27" s="142"/>
      <c r="C27" s="142"/>
      <c r="D27" s="141">
        <v>0.0</v>
      </c>
      <c r="E27" s="141">
        <v>0.0</v>
      </c>
      <c r="F27" s="140"/>
      <c r="G27" s="142"/>
      <c r="H27" s="142"/>
      <c r="I27" s="142"/>
      <c r="J27" s="143">
        <f t="shared" si="1"/>
        <v>0</v>
      </c>
    </row>
    <row r="28">
      <c r="A28" s="138">
        <v>24.0</v>
      </c>
      <c r="B28" s="142"/>
      <c r="C28" s="142"/>
      <c r="D28" s="141">
        <v>0.0</v>
      </c>
      <c r="E28" s="141">
        <v>0.0</v>
      </c>
      <c r="F28" s="142"/>
      <c r="G28" s="142"/>
      <c r="H28" s="142"/>
      <c r="I28" s="142"/>
      <c r="J28" s="143">
        <f t="shared" si="1"/>
        <v>0</v>
      </c>
    </row>
    <row r="29">
      <c r="A29" s="138">
        <v>25.0</v>
      </c>
      <c r="B29" s="142"/>
      <c r="C29" s="142"/>
      <c r="D29" s="141">
        <v>0.0</v>
      </c>
      <c r="E29" s="141">
        <v>0.0</v>
      </c>
      <c r="F29" s="142"/>
      <c r="G29" s="142"/>
      <c r="H29" s="142"/>
      <c r="I29" s="142"/>
      <c r="J29" s="143">
        <f t="shared" si="1"/>
        <v>0</v>
      </c>
    </row>
    <row r="30">
      <c r="A30" s="138">
        <v>26.0</v>
      </c>
      <c r="B30" s="142"/>
      <c r="C30" s="142"/>
      <c r="D30" s="141">
        <v>0.0</v>
      </c>
      <c r="E30" s="141">
        <v>0.0</v>
      </c>
      <c r="F30" s="142"/>
      <c r="G30" s="142"/>
      <c r="H30" s="142"/>
      <c r="I30" s="142"/>
      <c r="J30" s="143">
        <f t="shared" si="1"/>
        <v>0</v>
      </c>
    </row>
    <row r="31">
      <c r="A31" s="138">
        <v>27.0</v>
      </c>
      <c r="B31" s="142"/>
      <c r="C31" s="142"/>
      <c r="D31" s="141">
        <v>0.0</v>
      </c>
      <c r="E31" s="141">
        <v>0.0</v>
      </c>
      <c r="F31" s="142"/>
      <c r="G31" s="142"/>
      <c r="H31" s="142"/>
      <c r="I31" s="142"/>
      <c r="J31" s="143">
        <f t="shared" si="1"/>
        <v>0</v>
      </c>
    </row>
    <row r="32">
      <c r="A32" s="138">
        <v>28.0</v>
      </c>
      <c r="B32" s="142"/>
      <c r="C32" s="142"/>
      <c r="D32" s="141">
        <v>0.0</v>
      </c>
      <c r="E32" s="141">
        <v>0.0</v>
      </c>
      <c r="F32" s="142"/>
      <c r="G32" s="142"/>
      <c r="H32" s="142"/>
      <c r="I32" s="142"/>
      <c r="J32" s="143">
        <f t="shared" si="1"/>
        <v>0</v>
      </c>
    </row>
    <row r="33">
      <c r="A33" s="138">
        <v>29.0</v>
      </c>
      <c r="B33" s="142"/>
      <c r="C33" s="142"/>
      <c r="D33" s="141">
        <v>0.0</v>
      </c>
      <c r="E33" s="141">
        <v>0.0</v>
      </c>
      <c r="F33" s="142"/>
      <c r="G33" s="142"/>
      <c r="H33" s="142"/>
      <c r="I33" s="142"/>
      <c r="J33" s="143">
        <f t="shared" si="1"/>
        <v>0</v>
      </c>
    </row>
    <row r="34">
      <c r="A34" s="138">
        <v>30.0</v>
      </c>
      <c r="B34" s="142"/>
      <c r="C34" s="142"/>
      <c r="D34" s="141">
        <v>0.0</v>
      </c>
      <c r="E34" s="141">
        <v>0.0</v>
      </c>
      <c r="F34" s="142"/>
      <c r="G34" s="142"/>
      <c r="H34" s="142"/>
      <c r="I34" s="142"/>
      <c r="J34" s="143">
        <f t="shared" si="1"/>
        <v>0</v>
      </c>
    </row>
    <row r="35">
      <c r="A35" s="138">
        <v>31.0</v>
      </c>
      <c r="B35" s="142"/>
      <c r="C35" s="142"/>
      <c r="D35" s="141">
        <v>0.0</v>
      </c>
      <c r="E35" s="141">
        <v>0.0</v>
      </c>
      <c r="F35" s="142"/>
      <c r="G35" s="142"/>
      <c r="H35" s="142"/>
      <c r="I35" s="142"/>
      <c r="J35" s="143">
        <f t="shared" si="1"/>
        <v>0</v>
      </c>
    </row>
    <row r="36">
      <c r="A36" s="138">
        <v>32.0</v>
      </c>
      <c r="B36" s="142"/>
      <c r="C36" s="142"/>
      <c r="D36" s="141">
        <v>0.0</v>
      </c>
      <c r="E36" s="141">
        <v>0.0</v>
      </c>
      <c r="F36" s="142"/>
      <c r="G36" s="142"/>
      <c r="H36" s="142"/>
      <c r="I36" s="142"/>
      <c r="J36" s="143">
        <f t="shared" si="1"/>
        <v>0</v>
      </c>
    </row>
    <row r="37">
      <c r="A37" s="138">
        <v>33.0</v>
      </c>
      <c r="B37" s="142"/>
      <c r="C37" s="142"/>
      <c r="D37" s="141">
        <v>0.0</v>
      </c>
      <c r="E37" s="141">
        <v>0.0</v>
      </c>
      <c r="F37" s="142"/>
      <c r="G37" s="142"/>
      <c r="H37" s="142"/>
      <c r="I37" s="142"/>
      <c r="J37" s="143">
        <f t="shared" si="1"/>
        <v>0</v>
      </c>
    </row>
    <row r="38">
      <c r="A38" s="138">
        <v>34.0</v>
      </c>
      <c r="B38" s="142"/>
      <c r="C38" s="142"/>
      <c r="D38" s="141">
        <v>0.0</v>
      </c>
      <c r="E38" s="141">
        <v>0.0</v>
      </c>
      <c r="F38" s="142"/>
      <c r="G38" s="142"/>
      <c r="H38" s="142"/>
      <c r="I38" s="142"/>
      <c r="J38" s="143">
        <f t="shared" si="1"/>
        <v>0</v>
      </c>
    </row>
    <row r="39">
      <c r="A39" s="138">
        <v>35.0</v>
      </c>
      <c r="B39" s="142"/>
      <c r="C39" s="142"/>
      <c r="D39" s="141">
        <v>0.0</v>
      </c>
      <c r="E39" s="141">
        <v>0.0</v>
      </c>
      <c r="F39" s="142"/>
      <c r="G39" s="142"/>
      <c r="H39" s="142"/>
      <c r="I39" s="142"/>
      <c r="J39" s="143">
        <f t="shared" si="1"/>
        <v>0</v>
      </c>
    </row>
    <row r="40">
      <c r="A40" s="138">
        <v>36.0</v>
      </c>
      <c r="B40" s="142"/>
      <c r="C40" s="142"/>
      <c r="D40" s="141">
        <v>0.0</v>
      </c>
      <c r="E40" s="141">
        <v>0.0</v>
      </c>
      <c r="F40" s="142"/>
      <c r="G40" s="142"/>
      <c r="H40" s="142"/>
      <c r="I40" s="142"/>
      <c r="J40" s="143">
        <f t="shared" si="1"/>
        <v>0</v>
      </c>
    </row>
    <row r="41">
      <c r="A41" s="138">
        <v>37.0</v>
      </c>
      <c r="B41" s="142"/>
      <c r="C41" s="142"/>
      <c r="D41" s="141">
        <v>0.0</v>
      </c>
      <c r="E41" s="141">
        <v>0.0</v>
      </c>
      <c r="F41" s="142"/>
      <c r="G41" s="142"/>
      <c r="H41" s="142"/>
      <c r="I41" s="142"/>
      <c r="J41" s="143">
        <f t="shared" si="1"/>
        <v>0</v>
      </c>
    </row>
    <row r="42">
      <c r="A42" s="138">
        <v>38.0</v>
      </c>
      <c r="B42" s="142"/>
      <c r="C42" s="142"/>
      <c r="D42" s="141">
        <v>0.0</v>
      </c>
      <c r="E42" s="141">
        <v>0.0</v>
      </c>
      <c r="F42" s="142"/>
      <c r="G42" s="142"/>
      <c r="H42" s="142"/>
      <c r="I42" s="142"/>
      <c r="J42" s="143">
        <f t="shared" si="1"/>
        <v>0</v>
      </c>
    </row>
    <row r="43">
      <c r="A43" s="138">
        <v>39.0</v>
      </c>
      <c r="B43" s="142"/>
      <c r="C43" s="142"/>
      <c r="D43" s="141">
        <v>0.0</v>
      </c>
      <c r="E43" s="141">
        <v>0.0</v>
      </c>
      <c r="F43" s="142"/>
      <c r="G43" s="142"/>
      <c r="H43" s="142"/>
      <c r="I43" s="142"/>
      <c r="J43" s="143">
        <f t="shared" si="1"/>
        <v>0</v>
      </c>
    </row>
    <row r="44">
      <c r="A44" s="138">
        <v>40.0</v>
      </c>
      <c r="B44" s="142"/>
      <c r="C44" s="142"/>
      <c r="D44" s="141">
        <v>0.0</v>
      </c>
      <c r="E44" s="141">
        <v>0.0</v>
      </c>
      <c r="F44" s="142"/>
      <c r="G44" s="142"/>
      <c r="H44" s="142"/>
      <c r="I44" s="142"/>
      <c r="J44" s="143">
        <f t="shared" si="1"/>
        <v>0</v>
      </c>
    </row>
    <row r="45">
      <c r="A45" s="138">
        <v>41.0</v>
      </c>
      <c r="B45" s="142"/>
      <c r="C45" s="142"/>
      <c r="D45" s="141">
        <v>0.0</v>
      </c>
      <c r="E45" s="141">
        <v>0.0</v>
      </c>
      <c r="F45" s="142"/>
      <c r="G45" s="142"/>
      <c r="H45" s="142"/>
      <c r="I45" s="142"/>
      <c r="J45" s="143">
        <f t="shared" si="1"/>
        <v>0</v>
      </c>
    </row>
    <row r="46">
      <c r="A46" s="138">
        <v>42.0</v>
      </c>
      <c r="B46" s="142"/>
      <c r="C46" s="142"/>
      <c r="D46" s="141">
        <v>0.0</v>
      </c>
      <c r="E46" s="141">
        <v>0.0</v>
      </c>
      <c r="F46" s="142"/>
      <c r="G46" s="142"/>
      <c r="H46" s="142"/>
      <c r="I46" s="142"/>
      <c r="J46" s="143">
        <f t="shared" si="1"/>
        <v>0</v>
      </c>
    </row>
    <row r="47">
      <c r="A47" s="138">
        <v>43.0</v>
      </c>
      <c r="B47" s="142"/>
      <c r="C47" s="142"/>
      <c r="D47" s="141">
        <v>0.0</v>
      </c>
      <c r="E47" s="141">
        <v>0.0</v>
      </c>
      <c r="F47" s="142"/>
      <c r="G47" s="142"/>
      <c r="H47" s="142"/>
      <c r="I47" s="142"/>
      <c r="J47" s="143">
        <f t="shared" si="1"/>
        <v>0</v>
      </c>
    </row>
    <row r="48">
      <c r="A48" s="138">
        <v>44.0</v>
      </c>
      <c r="B48" s="142"/>
      <c r="C48" s="142"/>
      <c r="D48" s="141">
        <v>0.0</v>
      </c>
      <c r="E48" s="141">
        <v>0.0</v>
      </c>
      <c r="F48" s="142"/>
      <c r="G48" s="142"/>
      <c r="H48" s="142"/>
      <c r="I48" s="142"/>
      <c r="J48" s="143">
        <f t="shared" si="1"/>
        <v>0</v>
      </c>
    </row>
    <row r="49">
      <c r="A49" s="138">
        <v>45.0</v>
      </c>
      <c r="B49" s="142"/>
      <c r="C49" s="142"/>
      <c r="D49" s="141">
        <v>0.0</v>
      </c>
      <c r="E49" s="141">
        <v>0.0</v>
      </c>
      <c r="F49" s="142"/>
      <c r="G49" s="142"/>
      <c r="H49" s="142"/>
      <c r="I49" s="142"/>
      <c r="J49" s="143">
        <f t="shared" si="1"/>
        <v>0</v>
      </c>
    </row>
    <row r="50">
      <c r="A50" s="138">
        <v>46.0</v>
      </c>
      <c r="B50" s="142"/>
      <c r="C50" s="142"/>
      <c r="D50" s="141">
        <v>0.0</v>
      </c>
      <c r="E50" s="141">
        <v>0.0</v>
      </c>
      <c r="F50" s="142"/>
      <c r="G50" s="142"/>
      <c r="H50" s="142"/>
      <c r="I50" s="142"/>
      <c r="J50" s="143">
        <f t="shared" si="1"/>
        <v>0</v>
      </c>
    </row>
    <row r="51">
      <c r="A51" s="138">
        <v>47.0</v>
      </c>
      <c r="B51" s="142"/>
      <c r="C51" s="142"/>
      <c r="D51" s="141">
        <v>0.0</v>
      </c>
      <c r="E51" s="141">
        <v>0.0</v>
      </c>
      <c r="F51" s="142"/>
      <c r="G51" s="142"/>
      <c r="H51" s="142"/>
      <c r="I51" s="142"/>
      <c r="J51" s="143">
        <f t="shared" si="1"/>
        <v>0</v>
      </c>
    </row>
    <row r="52">
      <c r="A52" s="138">
        <v>48.0</v>
      </c>
      <c r="B52" s="142"/>
      <c r="C52" s="142"/>
      <c r="D52" s="141">
        <v>0.0</v>
      </c>
      <c r="E52" s="141">
        <v>0.0</v>
      </c>
      <c r="F52" s="142"/>
      <c r="G52" s="142"/>
      <c r="H52" s="142"/>
      <c r="I52" s="142"/>
      <c r="J52" s="143">
        <f t="shared" si="1"/>
        <v>0</v>
      </c>
    </row>
    <row r="53">
      <c r="A53" s="138">
        <v>49.0</v>
      </c>
      <c r="B53" s="142"/>
      <c r="C53" s="142"/>
      <c r="D53" s="141">
        <v>0.0</v>
      </c>
      <c r="E53" s="141">
        <v>0.0</v>
      </c>
      <c r="F53" s="142"/>
      <c r="G53" s="142"/>
      <c r="H53" s="142"/>
      <c r="I53" s="142"/>
      <c r="J53" s="143">
        <f t="shared" si="1"/>
        <v>0</v>
      </c>
    </row>
    <row r="54">
      <c r="A54" s="138">
        <v>50.0</v>
      </c>
      <c r="B54" s="142"/>
      <c r="C54" s="142"/>
      <c r="D54" s="141">
        <v>0.0</v>
      </c>
      <c r="E54" s="141">
        <v>0.0</v>
      </c>
      <c r="F54" s="142"/>
      <c r="G54" s="142"/>
      <c r="H54" s="142"/>
      <c r="I54" s="142"/>
      <c r="J54" s="143">
        <f t="shared" si="1"/>
        <v>0</v>
      </c>
    </row>
    <row r="55">
      <c r="A55" s="138">
        <v>51.0</v>
      </c>
      <c r="B55" s="142"/>
      <c r="C55" s="142"/>
      <c r="D55" s="141">
        <v>0.0</v>
      </c>
      <c r="E55" s="141">
        <v>0.0</v>
      </c>
      <c r="F55" s="142"/>
      <c r="G55" s="142"/>
      <c r="H55" s="142"/>
      <c r="I55" s="142"/>
      <c r="J55" s="143">
        <f t="shared" si="1"/>
        <v>0</v>
      </c>
    </row>
    <row r="56">
      <c r="A56" s="138">
        <v>52.0</v>
      </c>
      <c r="B56" s="142"/>
      <c r="C56" s="142"/>
      <c r="D56" s="141">
        <v>0.0</v>
      </c>
      <c r="E56" s="141">
        <v>0.0</v>
      </c>
      <c r="F56" s="142"/>
      <c r="G56" s="142"/>
      <c r="H56" s="142"/>
      <c r="I56" s="142"/>
      <c r="J56" s="143">
        <f t="shared" si="1"/>
        <v>0</v>
      </c>
    </row>
    <row r="57">
      <c r="A57" s="138">
        <v>53.0</v>
      </c>
      <c r="B57" s="142"/>
      <c r="C57" s="142"/>
      <c r="D57" s="141">
        <v>0.0</v>
      </c>
      <c r="E57" s="141">
        <v>0.0</v>
      </c>
      <c r="F57" s="142"/>
      <c r="G57" s="142"/>
      <c r="H57" s="142"/>
      <c r="I57" s="142"/>
      <c r="J57" s="143">
        <f t="shared" si="1"/>
        <v>0</v>
      </c>
    </row>
    <row r="58">
      <c r="A58" s="138">
        <v>54.0</v>
      </c>
      <c r="B58" s="142"/>
      <c r="C58" s="142"/>
      <c r="D58" s="141">
        <v>0.0</v>
      </c>
      <c r="E58" s="141">
        <v>0.0</v>
      </c>
      <c r="F58" s="142"/>
      <c r="G58" s="142"/>
      <c r="H58" s="142"/>
      <c r="I58" s="142"/>
      <c r="J58" s="143">
        <f t="shared" si="1"/>
        <v>0</v>
      </c>
    </row>
    <row r="59">
      <c r="A59" s="138">
        <v>55.0</v>
      </c>
      <c r="B59" s="142"/>
      <c r="C59" s="142"/>
      <c r="D59" s="141">
        <v>0.0</v>
      </c>
      <c r="E59" s="141">
        <v>0.0</v>
      </c>
      <c r="F59" s="142"/>
      <c r="G59" s="142"/>
      <c r="H59" s="142"/>
      <c r="I59" s="142"/>
      <c r="J59" s="143">
        <f t="shared" si="1"/>
        <v>0</v>
      </c>
    </row>
    <row r="60">
      <c r="A60" s="138">
        <v>56.0</v>
      </c>
      <c r="B60" s="142"/>
      <c r="C60" s="142"/>
      <c r="D60" s="141">
        <v>0.0</v>
      </c>
      <c r="E60" s="141">
        <v>0.0</v>
      </c>
      <c r="F60" s="142"/>
      <c r="G60" s="142"/>
      <c r="H60" s="142"/>
      <c r="I60" s="142"/>
      <c r="J60" s="143">
        <f t="shared" si="1"/>
        <v>0</v>
      </c>
    </row>
    <row r="61">
      <c r="A61" s="138">
        <v>57.0</v>
      </c>
      <c r="B61" s="142"/>
      <c r="C61" s="142"/>
      <c r="D61" s="141">
        <v>0.0</v>
      </c>
      <c r="E61" s="141">
        <v>0.0</v>
      </c>
      <c r="F61" s="142"/>
      <c r="G61" s="142"/>
      <c r="H61" s="142"/>
      <c r="I61" s="142"/>
      <c r="J61" s="143">
        <f t="shared" si="1"/>
        <v>0</v>
      </c>
    </row>
    <row r="62">
      <c r="A62" s="138">
        <v>58.0</v>
      </c>
      <c r="B62" s="142"/>
      <c r="C62" s="142"/>
      <c r="D62" s="141">
        <v>0.0</v>
      </c>
      <c r="E62" s="141">
        <v>0.0</v>
      </c>
      <c r="F62" s="142"/>
      <c r="G62" s="142"/>
      <c r="H62" s="142"/>
      <c r="I62" s="142"/>
      <c r="J62" s="143">
        <f t="shared" si="1"/>
        <v>0</v>
      </c>
    </row>
    <row r="63">
      <c r="A63" s="138">
        <v>59.0</v>
      </c>
      <c r="B63" s="142"/>
      <c r="C63" s="142"/>
      <c r="D63" s="141">
        <v>0.0</v>
      </c>
      <c r="E63" s="141">
        <v>0.0</v>
      </c>
      <c r="F63" s="142"/>
      <c r="G63" s="142"/>
      <c r="H63" s="142"/>
      <c r="I63" s="142"/>
      <c r="J63" s="143">
        <f t="shared" si="1"/>
        <v>0</v>
      </c>
    </row>
    <row r="64">
      <c r="A64" s="138">
        <v>60.0</v>
      </c>
      <c r="B64" s="142"/>
      <c r="C64" s="142"/>
      <c r="D64" s="141">
        <v>0.0</v>
      </c>
      <c r="E64" s="141">
        <v>0.0</v>
      </c>
      <c r="F64" s="142"/>
      <c r="G64" s="142"/>
      <c r="H64" s="142"/>
      <c r="I64" s="142"/>
      <c r="J64" s="143">
        <f t="shared" si="1"/>
        <v>0</v>
      </c>
    </row>
    <row r="65">
      <c r="A65" s="138">
        <v>61.0</v>
      </c>
      <c r="B65" s="142"/>
      <c r="C65" s="142"/>
      <c r="D65" s="141">
        <v>0.0</v>
      </c>
      <c r="E65" s="141">
        <v>0.0</v>
      </c>
      <c r="F65" s="142"/>
      <c r="G65" s="142"/>
      <c r="H65" s="142"/>
      <c r="I65" s="142"/>
      <c r="J65" s="143">
        <f t="shared" si="1"/>
        <v>0</v>
      </c>
    </row>
    <row r="66">
      <c r="A66" s="138">
        <v>62.0</v>
      </c>
      <c r="B66" s="142"/>
      <c r="C66" s="142"/>
      <c r="D66" s="141">
        <v>0.0</v>
      </c>
      <c r="E66" s="141">
        <v>0.0</v>
      </c>
      <c r="F66" s="142"/>
      <c r="G66" s="142"/>
      <c r="H66" s="142"/>
      <c r="I66" s="142"/>
      <c r="J66" s="143">
        <f t="shared" si="1"/>
        <v>0</v>
      </c>
    </row>
    <row r="67">
      <c r="A67" s="138">
        <v>63.0</v>
      </c>
      <c r="B67" s="142"/>
      <c r="C67" s="142"/>
      <c r="D67" s="141">
        <v>0.0</v>
      </c>
      <c r="E67" s="141">
        <v>0.0</v>
      </c>
      <c r="F67" s="142"/>
      <c r="G67" s="142"/>
      <c r="H67" s="142"/>
      <c r="I67" s="142"/>
      <c r="J67" s="143">
        <f t="shared" si="1"/>
        <v>0</v>
      </c>
    </row>
    <row r="68">
      <c r="A68" s="138">
        <v>64.0</v>
      </c>
      <c r="B68" s="142"/>
      <c r="C68" s="142"/>
      <c r="D68" s="141">
        <v>0.0</v>
      </c>
      <c r="E68" s="141">
        <v>0.0</v>
      </c>
      <c r="F68" s="142"/>
      <c r="G68" s="142"/>
      <c r="H68" s="142"/>
      <c r="I68" s="142"/>
      <c r="J68" s="143">
        <f t="shared" si="1"/>
        <v>0</v>
      </c>
    </row>
    <row r="69">
      <c r="A69" s="138">
        <v>65.0</v>
      </c>
      <c r="B69" s="142"/>
      <c r="C69" s="142"/>
      <c r="D69" s="141">
        <v>0.0</v>
      </c>
      <c r="E69" s="141">
        <v>0.0</v>
      </c>
      <c r="F69" s="142"/>
      <c r="G69" s="142"/>
      <c r="H69" s="142"/>
      <c r="I69" s="142"/>
      <c r="J69" s="143">
        <f t="shared" si="1"/>
        <v>0</v>
      </c>
    </row>
    <row r="70">
      <c r="A70" s="138">
        <v>66.0</v>
      </c>
      <c r="B70" s="142"/>
      <c r="C70" s="142"/>
      <c r="D70" s="141">
        <v>0.0</v>
      </c>
      <c r="E70" s="141">
        <v>0.0</v>
      </c>
      <c r="F70" s="142"/>
      <c r="G70" s="142"/>
      <c r="H70" s="142"/>
      <c r="I70" s="142"/>
      <c r="J70" s="143">
        <f t="shared" si="1"/>
        <v>0</v>
      </c>
    </row>
    <row r="71">
      <c r="A71" s="138">
        <v>67.0</v>
      </c>
      <c r="B71" s="142"/>
      <c r="C71" s="142"/>
      <c r="D71" s="141">
        <v>0.0</v>
      </c>
      <c r="E71" s="141">
        <v>0.0</v>
      </c>
      <c r="F71" s="142"/>
      <c r="G71" s="142"/>
      <c r="H71" s="142"/>
      <c r="I71" s="142"/>
      <c r="J71" s="143">
        <f t="shared" si="1"/>
        <v>0</v>
      </c>
    </row>
    <row r="72">
      <c r="A72" s="138">
        <v>68.0</v>
      </c>
      <c r="B72" s="142"/>
      <c r="C72" s="142"/>
      <c r="D72" s="141">
        <v>0.0</v>
      </c>
      <c r="E72" s="141">
        <v>0.0</v>
      </c>
      <c r="F72" s="142"/>
      <c r="G72" s="142"/>
      <c r="H72" s="142"/>
      <c r="I72" s="142"/>
      <c r="J72" s="143">
        <f t="shared" si="1"/>
        <v>0</v>
      </c>
    </row>
    <row r="73">
      <c r="A73" s="138">
        <v>69.0</v>
      </c>
      <c r="B73" s="142"/>
      <c r="C73" s="142"/>
      <c r="D73" s="141">
        <v>0.0</v>
      </c>
      <c r="E73" s="141">
        <v>0.0</v>
      </c>
      <c r="F73" s="142"/>
      <c r="G73" s="142"/>
      <c r="H73" s="142"/>
      <c r="I73" s="142"/>
      <c r="J73" s="143">
        <f t="shared" si="1"/>
        <v>0</v>
      </c>
    </row>
    <row r="74">
      <c r="A74" s="138">
        <v>70.0</v>
      </c>
      <c r="B74" s="142"/>
      <c r="C74" s="142"/>
      <c r="D74" s="141">
        <v>0.0</v>
      </c>
      <c r="E74" s="141">
        <v>0.0</v>
      </c>
      <c r="F74" s="142"/>
      <c r="G74" s="142"/>
      <c r="H74" s="142"/>
      <c r="I74" s="142"/>
      <c r="J74" s="143">
        <f t="shared" si="1"/>
        <v>0</v>
      </c>
    </row>
    <row r="75">
      <c r="A75" s="138">
        <v>71.0</v>
      </c>
      <c r="B75" s="142"/>
      <c r="C75" s="142"/>
      <c r="D75" s="141">
        <v>0.0</v>
      </c>
      <c r="E75" s="141">
        <v>0.0</v>
      </c>
      <c r="F75" s="142"/>
      <c r="G75" s="142"/>
      <c r="H75" s="142"/>
      <c r="I75" s="142"/>
      <c r="J75" s="143">
        <f t="shared" si="1"/>
        <v>0</v>
      </c>
    </row>
    <row r="76">
      <c r="A76" s="138">
        <v>72.0</v>
      </c>
      <c r="B76" s="142"/>
      <c r="C76" s="142"/>
      <c r="D76" s="141">
        <v>0.0</v>
      </c>
      <c r="E76" s="141">
        <v>0.0</v>
      </c>
      <c r="F76" s="142"/>
      <c r="G76" s="142"/>
      <c r="H76" s="142"/>
      <c r="I76" s="142"/>
      <c r="J76" s="143">
        <f t="shared" si="1"/>
        <v>0</v>
      </c>
    </row>
    <row r="77">
      <c r="A77" s="138">
        <v>73.0</v>
      </c>
      <c r="B77" s="142"/>
      <c r="C77" s="142"/>
      <c r="D77" s="141">
        <v>0.0</v>
      </c>
      <c r="E77" s="141">
        <v>0.0</v>
      </c>
      <c r="F77" s="142"/>
      <c r="G77" s="142"/>
      <c r="H77" s="142"/>
      <c r="I77" s="142"/>
      <c r="J77" s="143">
        <f t="shared" si="1"/>
        <v>0</v>
      </c>
    </row>
    <row r="78">
      <c r="A78" s="138">
        <v>74.0</v>
      </c>
      <c r="B78" s="142"/>
      <c r="C78" s="142"/>
      <c r="D78" s="141">
        <v>0.0</v>
      </c>
      <c r="E78" s="141">
        <v>0.0</v>
      </c>
      <c r="F78" s="142"/>
      <c r="G78" s="142"/>
      <c r="H78" s="142"/>
      <c r="I78" s="142"/>
      <c r="J78" s="143">
        <f t="shared" si="1"/>
        <v>0</v>
      </c>
    </row>
    <row r="79">
      <c r="A79" s="138">
        <v>75.0</v>
      </c>
      <c r="B79" s="142"/>
      <c r="C79" s="142"/>
      <c r="D79" s="141">
        <v>0.0</v>
      </c>
      <c r="E79" s="141">
        <v>0.0</v>
      </c>
      <c r="F79" s="142"/>
      <c r="G79" s="142"/>
      <c r="H79" s="142"/>
      <c r="I79" s="142"/>
      <c r="J79" s="143">
        <f t="shared" si="1"/>
        <v>0</v>
      </c>
    </row>
    <row r="80">
      <c r="A80" s="138">
        <v>76.0</v>
      </c>
      <c r="B80" s="142"/>
      <c r="C80" s="142"/>
      <c r="D80" s="141">
        <v>0.0</v>
      </c>
      <c r="E80" s="141">
        <v>0.0</v>
      </c>
      <c r="F80" s="142"/>
      <c r="G80" s="142"/>
      <c r="H80" s="142"/>
      <c r="I80" s="142"/>
      <c r="J80" s="143">
        <f t="shared" si="1"/>
        <v>0</v>
      </c>
    </row>
    <row r="81">
      <c r="A81" s="138">
        <v>77.0</v>
      </c>
      <c r="B81" s="142"/>
      <c r="C81" s="142"/>
      <c r="D81" s="141">
        <v>0.0</v>
      </c>
      <c r="E81" s="141">
        <v>0.0</v>
      </c>
      <c r="F81" s="142"/>
      <c r="G81" s="142"/>
      <c r="H81" s="142"/>
      <c r="I81" s="142"/>
      <c r="J81" s="143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23">
      <formula1>"OUI,NON"</formula1>
    </dataValidation>
  </dataValidations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5"/>
    <col customWidth="1" min="4" max="4" width="19.88"/>
    <col customWidth="1" min="5" max="5" width="18.5"/>
    <col customWidth="1" min="8" max="8" width="14.88"/>
    <col customWidth="1" min="9" max="11" width="14.0"/>
    <col customWidth="1" min="12" max="12" width="51.75"/>
    <col customWidth="1" min="13" max="13" width="31.13"/>
    <col customWidth="1" min="14" max="14" width="18.5"/>
    <col customWidth="1" min="15" max="15" width="17.88"/>
  </cols>
  <sheetData>
    <row r="1">
      <c r="A1" s="170" t="s">
        <v>170</v>
      </c>
      <c r="B1" s="129"/>
      <c r="C1" s="129"/>
      <c r="D1" s="129"/>
      <c r="E1" s="129"/>
      <c r="F1" s="129"/>
      <c r="G1" s="129"/>
      <c r="H1" s="129"/>
      <c r="I1" s="129"/>
      <c r="J1" s="129"/>
      <c r="K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171</v>
      </c>
      <c r="H3" s="174" t="s">
        <v>172</v>
      </c>
      <c r="I3" s="197" t="s">
        <v>173</v>
      </c>
      <c r="J3" s="198" t="s">
        <v>174</v>
      </c>
      <c r="K3" s="175" t="s">
        <v>129</v>
      </c>
      <c r="L3" s="199" t="s">
        <v>175</v>
      </c>
    </row>
    <row r="4">
      <c r="A4" s="36"/>
      <c r="B4" s="36"/>
      <c r="C4" s="36"/>
      <c r="D4" s="36"/>
      <c r="E4" s="36"/>
      <c r="F4" s="36"/>
      <c r="G4" s="36"/>
      <c r="H4" s="36"/>
      <c r="I4" s="36"/>
      <c r="L4" s="200"/>
    </row>
    <row r="5">
      <c r="A5" s="201">
        <v>1.0</v>
      </c>
      <c r="B5" s="187">
        <v>46119.0</v>
      </c>
      <c r="C5" s="178"/>
      <c r="D5" s="188">
        <v>0.6715277777777777</v>
      </c>
      <c r="E5" s="188">
        <v>0.6736111111111112</v>
      </c>
      <c r="F5" s="180" t="s">
        <v>138</v>
      </c>
      <c r="G5" s="180">
        <v>9.91</v>
      </c>
      <c r="H5" s="180">
        <v>36.1</v>
      </c>
      <c r="I5" s="202">
        <v>7.944</v>
      </c>
      <c r="J5" s="202">
        <v>9.6</v>
      </c>
      <c r="K5" s="203">
        <f t="shared" ref="K5:K81" si="1">E5-D5</f>
        <v>0.002083333333</v>
      </c>
      <c r="L5" s="204" t="s">
        <v>176</v>
      </c>
      <c r="M5" s="205" t="s">
        <v>141</v>
      </c>
    </row>
    <row r="6">
      <c r="A6" s="201">
        <v>2.0</v>
      </c>
      <c r="B6" s="187">
        <v>46119.0</v>
      </c>
      <c r="C6" s="178"/>
      <c r="D6" s="188">
        <v>0.6770833333333334</v>
      </c>
      <c r="E6" s="188">
        <v>0.6791666666666667</v>
      </c>
      <c r="F6" s="180" t="s">
        <v>138</v>
      </c>
      <c r="G6" s="180">
        <v>9.9</v>
      </c>
      <c r="H6" s="180">
        <v>36.11</v>
      </c>
      <c r="I6" s="202">
        <v>7.952</v>
      </c>
      <c r="J6" s="202">
        <v>9.6</v>
      </c>
      <c r="K6" s="203">
        <f t="shared" si="1"/>
        <v>0.002083333333</v>
      </c>
      <c r="L6" s="204" t="s">
        <v>177</v>
      </c>
      <c r="M6" s="206">
        <f>COUNTIF(F5:F81,"OUI")</f>
        <v>41</v>
      </c>
      <c r="N6" s="117" t="s">
        <v>178</v>
      </c>
    </row>
    <row r="7">
      <c r="A7" s="201">
        <v>3.0</v>
      </c>
      <c r="B7" s="187">
        <v>46119.0</v>
      </c>
      <c r="C7" s="178"/>
      <c r="D7" s="188">
        <v>0.6979166666666666</v>
      </c>
      <c r="E7" s="207">
        <v>0.7083333333333334</v>
      </c>
      <c r="F7" s="180" t="s">
        <v>138</v>
      </c>
      <c r="G7" s="180">
        <v>9.898</v>
      </c>
      <c r="H7" s="180">
        <v>36.1</v>
      </c>
      <c r="I7" s="202">
        <v>7.955</v>
      </c>
      <c r="J7" s="202">
        <v>9.54</v>
      </c>
      <c r="K7" s="203">
        <f t="shared" si="1"/>
        <v>0.01041666667</v>
      </c>
      <c r="L7" s="208"/>
    </row>
    <row r="8">
      <c r="A8" s="201">
        <v>4.0</v>
      </c>
      <c r="B8" s="187">
        <v>46119.0</v>
      </c>
      <c r="C8" s="178"/>
      <c r="D8" s="188">
        <v>0.70625</v>
      </c>
      <c r="E8" s="188">
        <v>0.7152777777777778</v>
      </c>
      <c r="F8" s="180" t="s">
        <v>138</v>
      </c>
      <c r="G8" s="180">
        <v>0.0</v>
      </c>
      <c r="H8" s="180">
        <v>0.0</v>
      </c>
      <c r="I8" s="202">
        <v>0.0</v>
      </c>
      <c r="J8" s="202">
        <v>0.0</v>
      </c>
      <c r="K8" s="203">
        <f t="shared" si="1"/>
        <v>0.009027777778</v>
      </c>
      <c r="L8" s="204" t="s">
        <v>179</v>
      </c>
      <c r="M8" s="205" t="s">
        <v>142</v>
      </c>
    </row>
    <row r="9">
      <c r="A9" s="201">
        <v>5.0</v>
      </c>
      <c r="B9" s="187">
        <v>46119.0</v>
      </c>
      <c r="C9" s="178"/>
      <c r="D9" s="188">
        <v>0.7166666666666667</v>
      </c>
      <c r="E9" s="188">
        <v>0.7215277777777778</v>
      </c>
      <c r="F9" s="180" t="s">
        <v>138</v>
      </c>
      <c r="G9" s="180">
        <v>9.886</v>
      </c>
      <c r="H9" s="180">
        <v>36.2</v>
      </c>
      <c r="I9" s="202">
        <v>7.993</v>
      </c>
      <c r="J9" s="202">
        <v>9.57</v>
      </c>
      <c r="K9" s="203">
        <f t="shared" si="1"/>
        <v>0.004861111111</v>
      </c>
      <c r="L9" s="208"/>
      <c r="M9" s="209">
        <f>COUNTIF(F5:F84,"NON")+M6</f>
        <v>61</v>
      </c>
    </row>
    <row r="10">
      <c r="A10" s="201">
        <v>6.0</v>
      </c>
      <c r="B10" s="187">
        <v>46119.0</v>
      </c>
      <c r="C10" s="178"/>
      <c r="D10" s="188">
        <v>0.71875</v>
      </c>
      <c r="E10" s="188">
        <v>0.725</v>
      </c>
      <c r="F10" s="180" t="s">
        <v>138</v>
      </c>
      <c r="G10" s="180">
        <v>9.888</v>
      </c>
      <c r="H10" s="180">
        <v>36.21</v>
      </c>
      <c r="I10" s="202">
        <v>7.932</v>
      </c>
      <c r="J10" s="202">
        <v>9.56</v>
      </c>
      <c r="K10" s="203">
        <f t="shared" si="1"/>
        <v>0.00625</v>
      </c>
      <c r="L10" s="204" t="s">
        <v>180</v>
      </c>
    </row>
    <row r="11">
      <c r="A11" s="201">
        <v>7.0</v>
      </c>
      <c r="B11" s="187">
        <v>46119.0</v>
      </c>
      <c r="C11" s="178"/>
      <c r="D11" s="188">
        <v>0.7291666666666666</v>
      </c>
      <c r="E11" s="188">
        <v>0.7333333333333333</v>
      </c>
      <c r="F11" s="180" t="s">
        <v>138</v>
      </c>
      <c r="G11" s="180">
        <v>9.895</v>
      </c>
      <c r="H11" s="180">
        <v>36.175</v>
      </c>
      <c r="I11" s="202">
        <v>7.936</v>
      </c>
      <c r="J11" s="202">
        <v>9.575</v>
      </c>
      <c r="K11" s="203">
        <f t="shared" si="1"/>
        <v>0.004166666667</v>
      </c>
      <c r="L11" s="208"/>
    </row>
    <row r="12">
      <c r="A12" s="201">
        <v>8.0</v>
      </c>
      <c r="B12" s="187">
        <v>46120.0</v>
      </c>
      <c r="C12" s="178"/>
      <c r="D12" s="188">
        <v>0.3486111111111111</v>
      </c>
      <c r="E12" s="188">
        <v>0.35555555555555557</v>
      </c>
      <c r="F12" s="180" t="s">
        <v>130</v>
      </c>
      <c r="G12" s="180">
        <v>9.949</v>
      </c>
      <c r="H12" s="180">
        <v>36.13</v>
      </c>
      <c r="I12" s="202">
        <v>7.978</v>
      </c>
      <c r="J12" s="202">
        <v>9.62</v>
      </c>
      <c r="K12" s="203">
        <f t="shared" si="1"/>
        <v>0.006944444444</v>
      </c>
      <c r="L12" s="204" t="s">
        <v>181</v>
      </c>
      <c r="P12" s="182"/>
    </row>
    <row r="13">
      <c r="A13" s="201">
        <v>9.0</v>
      </c>
      <c r="B13" s="187">
        <v>46120.0</v>
      </c>
      <c r="C13" s="178"/>
      <c r="D13" s="188">
        <v>0.35625</v>
      </c>
      <c r="E13" s="188">
        <v>0.36041666666666666</v>
      </c>
      <c r="F13" s="180" t="s">
        <v>130</v>
      </c>
      <c r="G13" s="180">
        <v>9.9425</v>
      </c>
      <c r="H13" s="180">
        <v>36.12</v>
      </c>
      <c r="I13" s="202">
        <v>7.976</v>
      </c>
      <c r="J13" s="202">
        <v>9.616</v>
      </c>
      <c r="K13" s="203">
        <f t="shared" si="1"/>
        <v>0.004166666667</v>
      </c>
      <c r="L13" s="208"/>
      <c r="P13" s="182"/>
    </row>
    <row r="14">
      <c r="A14" s="201">
        <v>10.0</v>
      </c>
      <c r="B14" s="187">
        <v>46120.0</v>
      </c>
      <c r="C14" s="178"/>
      <c r="D14" s="188">
        <v>0.3611111111111111</v>
      </c>
      <c r="E14" s="188">
        <v>0.3659722222222222</v>
      </c>
      <c r="F14" s="180" t="s">
        <v>130</v>
      </c>
      <c r="G14" s="180">
        <v>9.909</v>
      </c>
      <c r="H14" s="180">
        <v>36.129</v>
      </c>
      <c r="I14" s="210">
        <v>7.98</v>
      </c>
      <c r="J14" s="202">
        <v>9.607</v>
      </c>
      <c r="K14" s="203">
        <f t="shared" si="1"/>
        <v>0.004861111111</v>
      </c>
      <c r="L14" s="208"/>
      <c r="P14" s="182"/>
    </row>
    <row r="15">
      <c r="A15" s="201">
        <v>11.0</v>
      </c>
      <c r="B15" s="187">
        <v>46120.0</v>
      </c>
      <c r="C15" s="178"/>
      <c r="D15" s="188">
        <v>0.36875</v>
      </c>
      <c r="E15" s="188">
        <v>0.375</v>
      </c>
      <c r="F15" s="180" t="s">
        <v>138</v>
      </c>
      <c r="G15" s="180">
        <v>9.913</v>
      </c>
      <c r="H15" s="211">
        <v>36.2</v>
      </c>
      <c r="I15" s="204">
        <v>7.95</v>
      </c>
      <c r="J15" s="202">
        <v>9.591</v>
      </c>
      <c r="K15" s="203">
        <f t="shared" si="1"/>
        <v>0.00625</v>
      </c>
      <c r="L15" s="204" t="s">
        <v>182</v>
      </c>
      <c r="M15" s="182"/>
      <c r="N15" s="182"/>
      <c r="O15" s="182"/>
      <c r="P15" s="182"/>
    </row>
    <row r="16">
      <c r="A16" s="201">
        <v>12.0</v>
      </c>
      <c r="B16" s="187">
        <v>46120.0</v>
      </c>
      <c r="C16" s="178"/>
      <c r="D16" s="188">
        <v>0.375</v>
      </c>
      <c r="E16" s="188">
        <v>0.3923611111111111</v>
      </c>
      <c r="F16" s="180" t="s">
        <v>130</v>
      </c>
      <c r="G16" s="180">
        <v>9.921</v>
      </c>
      <c r="H16" s="211">
        <v>36.11</v>
      </c>
      <c r="I16" s="212">
        <v>7.98</v>
      </c>
      <c r="J16" s="202">
        <v>9.593</v>
      </c>
      <c r="K16" s="203">
        <f t="shared" si="1"/>
        <v>0.01736111111</v>
      </c>
      <c r="L16" s="208"/>
      <c r="M16" s="213" t="s">
        <v>131</v>
      </c>
      <c r="N16" s="81" t="s">
        <v>132</v>
      </c>
      <c r="O16" s="81" t="s">
        <v>133</v>
      </c>
      <c r="P16" s="81" t="s">
        <v>134</v>
      </c>
      <c r="Q16" s="81" t="s">
        <v>135</v>
      </c>
    </row>
    <row r="17">
      <c r="A17" s="201">
        <v>13.0</v>
      </c>
      <c r="B17" s="187">
        <v>46120.0</v>
      </c>
      <c r="C17" s="178"/>
      <c r="D17" s="188">
        <v>0.3923611111111111</v>
      </c>
      <c r="E17" s="188">
        <v>0.3993055555555556</v>
      </c>
      <c r="F17" s="180" t="s">
        <v>138</v>
      </c>
      <c r="G17" s="180">
        <v>9.905</v>
      </c>
      <c r="H17" s="180">
        <v>36.21</v>
      </c>
      <c r="I17" s="202">
        <v>7.94</v>
      </c>
      <c r="J17" s="202">
        <v>9.601</v>
      </c>
      <c r="K17" s="203">
        <f t="shared" si="1"/>
        <v>0.006944444444</v>
      </c>
      <c r="M17" s="214">
        <f>COUNTA(F5:F92)</f>
        <v>61</v>
      </c>
      <c r="N17" s="183">
        <f>COUNTIF(F5:F93,"non")</f>
        <v>20</v>
      </c>
      <c r="O17" s="183">
        <f>COUNTIF(F5:F92,"oui")</f>
        <v>41</v>
      </c>
      <c r="P17" s="183">
        <f>(M17-N17)/M17</f>
        <v>0.6721311475</v>
      </c>
      <c r="Q17" s="148">
        <f>AVERAGEIF(K$5:K$200,"&lt;&gt;0")</f>
        <v>0.007183515483</v>
      </c>
    </row>
    <row r="18">
      <c r="A18" s="201">
        <v>14.0</v>
      </c>
      <c r="B18" s="187">
        <v>46120.0</v>
      </c>
      <c r="C18" s="178"/>
      <c r="D18" s="188">
        <v>0.3993055555555556</v>
      </c>
      <c r="E18" s="188">
        <v>0.4097222222222222</v>
      </c>
      <c r="F18" s="180" t="s">
        <v>138</v>
      </c>
      <c r="G18" s="180">
        <v>9.907</v>
      </c>
      <c r="H18" s="180">
        <v>36.14</v>
      </c>
      <c r="I18" s="202">
        <v>7.98</v>
      </c>
      <c r="J18" s="202">
        <v>9.596</v>
      </c>
      <c r="K18" s="203">
        <f t="shared" si="1"/>
        <v>0.01041666667</v>
      </c>
      <c r="L18" s="208"/>
    </row>
    <row r="19">
      <c r="A19" s="201">
        <v>15.0</v>
      </c>
      <c r="B19" s="187">
        <v>46120.0</v>
      </c>
      <c r="C19" s="178"/>
      <c r="D19" s="188">
        <v>0.40347222222222223</v>
      </c>
      <c r="E19" s="188">
        <v>0.41041666666666665</v>
      </c>
      <c r="F19" s="180" t="s">
        <v>130</v>
      </c>
      <c r="G19" s="180">
        <v>9.91</v>
      </c>
      <c r="H19" s="180">
        <v>36.12</v>
      </c>
      <c r="I19" s="202">
        <v>7.972</v>
      </c>
      <c r="J19" s="202">
        <v>9.581</v>
      </c>
      <c r="K19" s="203">
        <f t="shared" si="1"/>
        <v>0.006944444444</v>
      </c>
      <c r="L19" s="208"/>
    </row>
    <row r="20">
      <c r="A20" s="201">
        <v>16.0</v>
      </c>
      <c r="B20" s="187">
        <v>46120.0</v>
      </c>
      <c r="C20" s="178"/>
      <c r="D20" s="188">
        <v>0.4111111111111111</v>
      </c>
      <c r="E20" s="188">
        <v>0.4201388888888889</v>
      </c>
      <c r="F20" s="180" t="s">
        <v>138</v>
      </c>
      <c r="G20" s="180">
        <v>9.902</v>
      </c>
      <c r="H20" s="180">
        <v>36.19</v>
      </c>
      <c r="I20" s="202">
        <v>7.94</v>
      </c>
      <c r="J20" s="202">
        <v>9.58</v>
      </c>
      <c r="K20" s="203">
        <f t="shared" si="1"/>
        <v>0.009027777778</v>
      </c>
      <c r="L20" s="204" t="s">
        <v>183</v>
      </c>
    </row>
    <row r="21">
      <c r="A21" s="201">
        <v>17.0</v>
      </c>
      <c r="B21" s="187">
        <v>46120.0</v>
      </c>
      <c r="C21" s="178"/>
      <c r="D21" s="188">
        <v>0.4340277777777778</v>
      </c>
      <c r="E21" s="188">
        <v>0.44375</v>
      </c>
      <c r="F21" s="180" t="s">
        <v>138</v>
      </c>
      <c r="G21" s="180">
        <v>9.903</v>
      </c>
      <c r="H21" s="180">
        <v>36.15</v>
      </c>
      <c r="I21" s="202">
        <v>7.94</v>
      </c>
      <c r="J21" s="202">
        <v>9.57</v>
      </c>
      <c r="K21" s="203">
        <f t="shared" si="1"/>
        <v>0.009722222222</v>
      </c>
      <c r="L21" s="204" t="s">
        <v>184</v>
      </c>
    </row>
    <row r="22">
      <c r="A22" s="201">
        <v>18.0</v>
      </c>
      <c r="B22" s="187">
        <v>46120.0</v>
      </c>
      <c r="C22" s="178"/>
      <c r="D22" s="188">
        <v>0.44375</v>
      </c>
      <c r="E22" s="188">
        <v>0.4513888888888889</v>
      </c>
      <c r="F22" s="180" t="s">
        <v>130</v>
      </c>
      <c r="G22" s="180">
        <v>9.885</v>
      </c>
      <c r="H22" s="180">
        <v>36.2</v>
      </c>
      <c r="I22" s="202">
        <v>7.98</v>
      </c>
      <c r="J22" s="202">
        <v>9.56</v>
      </c>
      <c r="K22" s="203">
        <f t="shared" si="1"/>
        <v>0.007638888889</v>
      </c>
      <c r="L22" s="208"/>
    </row>
    <row r="23">
      <c r="A23" s="201">
        <v>19.0</v>
      </c>
      <c r="B23" s="187">
        <v>46120.0</v>
      </c>
      <c r="C23" s="178"/>
      <c r="D23" s="188">
        <v>0.4548611111111111</v>
      </c>
      <c r="E23" s="188">
        <v>0.4722222222222222</v>
      </c>
      <c r="F23" s="180" t="s">
        <v>130</v>
      </c>
      <c r="G23" s="180">
        <v>9.917</v>
      </c>
      <c r="H23" s="180">
        <v>36.2</v>
      </c>
      <c r="I23" s="202">
        <v>7.98</v>
      </c>
      <c r="J23" s="202">
        <v>9.604</v>
      </c>
      <c r="K23" s="203">
        <f t="shared" si="1"/>
        <v>0.01736111111</v>
      </c>
      <c r="L23" s="208"/>
    </row>
    <row r="24">
      <c r="A24" s="201">
        <v>20.0</v>
      </c>
      <c r="B24" s="187">
        <v>46120.0</v>
      </c>
      <c r="C24" s="178"/>
      <c r="D24" s="188">
        <v>0.4638888888888889</v>
      </c>
      <c r="E24" s="188">
        <v>0.46875</v>
      </c>
      <c r="F24" s="180" t="s">
        <v>130</v>
      </c>
      <c r="G24" s="180">
        <v>9.93</v>
      </c>
      <c r="H24" s="180">
        <v>36.12</v>
      </c>
      <c r="I24" s="202">
        <v>7.972</v>
      </c>
      <c r="J24" s="202">
        <v>9.6</v>
      </c>
      <c r="K24" s="203">
        <f t="shared" si="1"/>
        <v>0.004861111111</v>
      </c>
      <c r="L24" s="208"/>
    </row>
    <row r="25">
      <c r="A25" s="201">
        <v>21.0</v>
      </c>
      <c r="B25" s="187">
        <v>46120.0</v>
      </c>
      <c r="C25" s="178"/>
      <c r="D25" s="188">
        <v>0.47291666666666665</v>
      </c>
      <c r="E25" s="188">
        <v>0.4895833333333333</v>
      </c>
      <c r="F25" s="180" t="s">
        <v>130</v>
      </c>
      <c r="G25" s="180">
        <v>9.915</v>
      </c>
      <c r="H25" s="180">
        <v>36.22</v>
      </c>
      <c r="I25" s="202">
        <v>7.98</v>
      </c>
      <c r="J25" s="202">
        <v>9.58</v>
      </c>
      <c r="K25" s="203">
        <f t="shared" si="1"/>
        <v>0.01666666667</v>
      </c>
      <c r="L25" s="204" t="s">
        <v>185</v>
      </c>
    </row>
    <row r="26">
      <c r="A26" s="201">
        <v>22.0</v>
      </c>
      <c r="B26" s="187">
        <v>46120.0</v>
      </c>
      <c r="C26" s="178"/>
      <c r="D26" s="188">
        <v>0.4909722222222222</v>
      </c>
      <c r="E26" s="188">
        <v>0.4979166666666667</v>
      </c>
      <c r="F26" s="180" t="s">
        <v>130</v>
      </c>
      <c r="G26" s="180">
        <v>9.915</v>
      </c>
      <c r="H26" s="180">
        <v>36.07</v>
      </c>
      <c r="I26" s="202">
        <v>7.98</v>
      </c>
      <c r="J26" s="202">
        <v>9.586</v>
      </c>
      <c r="K26" s="203">
        <f t="shared" si="1"/>
        <v>0.006944444444</v>
      </c>
      <c r="L26" s="208"/>
    </row>
    <row r="27">
      <c r="A27" s="201">
        <v>23.0</v>
      </c>
      <c r="B27" s="187">
        <v>46120.0</v>
      </c>
      <c r="C27" s="178"/>
      <c r="D27" s="188">
        <v>0.4986111111111111</v>
      </c>
      <c r="E27" s="188">
        <v>0.5034722222222222</v>
      </c>
      <c r="F27" s="180" t="s">
        <v>130</v>
      </c>
      <c r="G27" s="180">
        <v>9.9</v>
      </c>
      <c r="H27" s="180">
        <v>36.09</v>
      </c>
      <c r="I27" s="202">
        <v>7.98</v>
      </c>
      <c r="J27" s="202">
        <v>9.579</v>
      </c>
      <c r="K27" s="203">
        <f t="shared" si="1"/>
        <v>0.004861111111</v>
      </c>
      <c r="L27" s="208"/>
    </row>
    <row r="28">
      <c r="A28" s="201">
        <v>24.0</v>
      </c>
      <c r="B28" s="187">
        <v>46120.0</v>
      </c>
      <c r="C28" s="178"/>
      <c r="D28" s="188">
        <v>0.5041666666666667</v>
      </c>
      <c r="E28" s="188">
        <v>0.5104166666666666</v>
      </c>
      <c r="F28" s="180" t="s">
        <v>130</v>
      </c>
      <c r="G28" s="180">
        <v>9.916</v>
      </c>
      <c r="H28" s="180">
        <v>36.1</v>
      </c>
      <c r="I28" s="202">
        <v>7.98</v>
      </c>
      <c r="J28" s="202">
        <v>9.578</v>
      </c>
      <c r="K28" s="203">
        <f t="shared" si="1"/>
        <v>0.00625</v>
      </c>
      <c r="L28" s="208"/>
    </row>
    <row r="29">
      <c r="A29" s="201">
        <v>25.0</v>
      </c>
      <c r="B29" s="187">
        <v>46121.0</v>
      </c>
      <c r="C29" s="178"/>
      <c r="D29" s="188">
        <v>0.5111111111111111</v>
      </c>
      <c r="E29" s="188">
        <v>0.51875</v>
      </c>
      <c r="F29" s="180" t="s">
        <v>130</v>
      </c>
      <c r="G29" s="180">
        <v>9.903</v>
      </c>
      <c r="H29" s="180">
        <v>36.09</v>
      </c>
      <c r="I29" s="202">
        <v>7.98</v>
      </c>
      <c r="J29" s="202">
        <v>9.6</v>
      </c>
      <c r="K29" s="203">
        <f t="shared" si="1"/>
        <v>0.007638888889</v>
      </c>
      <c r="L29" s="208"/>
    </row>
    <row r="30">
      <c r="A30" s="201">
        <v>26.0</v>
      </c>
      <c r="B30" s="187">
        <v>46121.0</v>
      </c>
      <c r="C30" s="178"/>
      <c r="D30" s="188">
        <v>0.3541666666666667</v>
      </c>
      <c r="E30" s="188">
        <v>0.3680555555555556</v>
      </c>
      <c r="F30" s="180" t="s">
        <v>130</v>
      </c>
      <c r="G30" s="180">
        <v>9.947</v>
      </c>
      <c r="H30" s="180">
        <v>36.12</v>
      </c>
      <c r="I30" s="202">
        <v>8.046</v>
      </c>
      <c r="J30" s="202">
        <v>9.626</v>
      </c>
      <c r="K30" s="203">
        <f t="shared" si="1"/>
        <v>0.01388888889</v>
      </c>
      <c r="L30" s="204" t="s">
        <v>186</v>
      </c>
    </row>
    <row r="31">
      <c r="A31" s="201">
        <v>27.0</v>
      </c>
      <c r="B31" s="187">
        <v>46121.0</v>
      </c>
      <c r="C31" s="178"/>
      <c r="D31" s="188">
        <v>0.3680555555555556</v>
      </c>
      <c r="E31" s="188">
        <v>0.375</v>
      </c>
      <c r="F31" s="180" t="s">
        <v>130</v>
      </c>
      <c r="G31" s="180">
        <v>9.931</v>
      </c>
      <c r="H31" s="180">
        <v>36.115</v>
      </c>
      <c r="I31" s="202">
        <v>7.973</v>
      </c>
      <c r="J31" s="202">
        <v>9.607</v>
      </c>
      <c r="K31" s="203">
        <f t="shared" si="1"/>
        <v>0.006944444444</v>
      </c>
      <c r="L31" s="208"/>
    </row>
    <row r="32">
      <c r="A32" s="201">
        <v>28.0</v>
      </c>
      <c r="B32" s="187">
        <v>46121.0</v>
      </c>
      <c r="C32" s="178"/>
      <c r="D32" s="188">
        <v>0.375</v>
      </c>
      <c r="E32" s="188">
        <v>0.3909722222222222</v>
      </c>
      <c r="F32" s="180" t="s">
        <v>130</v>
      </c>
      <c r="G32" s="180">
        <v>9.944</v>
      </c>
      <c r="H32" s="180">
        <v>36.125</v>
      </c>
      <c r="I32" s="202">
        <v>8.011</v>
      </c>
      <c r="J32" s="202">
        <v>9.636</v>
      </c>
      <c r="K32" s="203">
        <f t="shared" si="1"/>
        <v>0.01597222222</v>
      </c>
      <c r="L32" s="204" t="s">
        <v>187</v>
      </c>
    </row>
    <row r="33">
      <c r="A33" s="201">
        <v>29.0</v>
      </c>
      <c r="B33" s="187">
        <v>46121.0</v>
      </c>
      <c r="C33" s="178"/>
      <c r="D33" s="188">
        <v>0.3909722222222222</v>
      </c>
      <c r="E33" s="188">
        <v>0.3993055555555556</v>
      </c>
      <c r="F33" s="180" t="s">
        <v>130</v>
      </c>
      <c r="G33" s="180">
        <v>9.937</v>
      </c>
      <c r="H33" s="180">
        <v>36.13</v>
      </c>
      <c r="I33" s="202">
        <v>8.008</v>
      </c>
      <c r="J33" s="202">
        <v>9.622</v>
      </c>
      <c r="K33" s="203">
        <f t="shared" si="1"/>
        <v>0.008333333333</v>
      </c>
      <c r="L33" s="204" t="s">
        <v>188</v>
      </c>
    </row>
    <row r="34">
      <c r="A34" s="201">
        <v>30.0</v>
      </c>
      <c r="B34" s="187">
        <v>46121.0</v>
      </c>
      <c r="C34" s="178"/>
      <c r="D34" s="188">
        <v>0.4013888888888889</v>
      </c>
      <c r="E34" s="188">
        <v>0.4083333333333333</v>
      </c>
      <c r="F34" s="180" t="s">
        <v>130</v>
      </c>
      <c r="G34" s="180">
        <v>9.91</v>
      </c>
      <c r="H34" s="180">
        <v>36.13</v>
      </c>
      <c r="I34" s="202">
        <v>7.974</v>
      </c>
      <c r="J34" s="202">
        <v>9.605</v>
      </c>
      <c r="K34" s="203">
        <f t="shared" si="1"/>
        <v>0.006944444444</v>
      </c>
      <c r="L34" s="208"/>
    </row>
    <row r="35">
      <c r="A35" s="201">
        <v>31.0</v>
      </c>
      <c r="B35" s="187">
        <v>46121.0</v>
      </c>
      <c r="C35" s="178"/>
      <c r="D35" s="188">
        <v>0.40902777777777777</v>
      </c>
      <c r="E35" s="188">
        <v>0.4166666666666667</v>
      </c>
      <c r="F35" s="180" t="s">
        <v>138</v>
      </c>
      <c r="G35" s="180">
        <v>9.9135</v>
      </c>
      <c r="H35" s="180">
        <v>36.11</v>
      </c>
      <c r="I35" s="202">
        <v>7.95</v>
      </c>
      <c r="J35" s="202">
        <v>9.601</v>
      </c>
      <c r="K35" s="203">
        <f t="shared" si="1"/>
        <v>0.007638888889</v>
      </c>
      <c r="L35" s="208"/>
    </row>
    <row r="36">
      <c r="A36" s="201">
        <v>32.0</v>
      </c>
      <c r="B36" s="187">
        <v>46121.0</v>
      </c>
      <c r="C36" s="178"/>
      <c r="D36" s="188">
        <v>0.4173611111111111</v>
      </c>
      <c r="E36" s="188">
        <v>0.4270833333333333</v>
      </c>
      <c r="F36" s="180" t="s">
        <v>130</v>
      </c>
      <c r="G36" s="180">
        <v>9.906</v>
      </c>
      <c r="H36" s="180">
        <v>36.12</v>
      </c>
      <c r="I36" s="202">
        <v>7.974</v>
      </c>
      <c r="J36" s="202">
        <v>9.582</v>
      </c>
      <c r="K36" s="203">
        <f t="shared" si="1"/>
        <v>0.009722222222</v>
      </c>
      <c r="L36" s="208"/>
    </row>
    <row r="37">
      <c r="A37" s="201">
        <v>33.0</v>
      </c>
      <c r="B37" s="187">
        <v>46121.0</v>
      </c>
      <c r="C37" s="178"/>
      <c r="D37" s="188">
        <v>0.43472222222222223</v>
      </c>
      <c r="E37" s="188">
        <v>0.44375</v>
      </c>
      <c r="F37" s="180" t="s">
        <v>130</v>
      </c>
      <c r="G37" s="180">
        <v>9.924</v>
      </c>
      <c r="H37" s="180">
        <v>36.13</v>
      </c>
      <c r="I37" s="202">
        <v>7.972</v>
      </c>
      <c r="J37" s="202">
        <v>9.59</v>
      </c>
      <c r="K37" s="203">
        <f t="shared" si="1"/>
        <v>0.009027777778</v>
      </c>
      <c r="L37" s="204" t="s">
        <v>189</v>
      </c>
    </row>
    <row r="38">
      <c r="A38" s="201">
        <v>34.0</v>
      </c>
      <c r="B38" s="187">
        <v>46121.0</v>
      </c>
      <c r="C38" s="178"/>
      <c r="D38" s="188">
        <v>0.4409722222222222</v>
      </c>
      <c r="E38" s="188">
        <v>0.45</v>
      </c>
      <c r="F38" s="180" t="s">
        <v>138</v>
      </c>
      <c r="G38" s="180">
        <v>9.9</v>
      </c>
      <c r="H38" s="180">
        <v>36.0725</v>
      </c>
      <c r="I38" s="202">
        <v>7.965</v>
      </c>
      <c r="J38" s="202">
        <v>9.58</v>
      </c>
      <c r="K38" s="203">
        <f t="shared" si="1"/>
        <v>0.009027777778</v>
      </c>
      <c r="L38" s="208"/>
    </row>
    <row r="39">
      <c r="A39" s="201">
        <v>35.0</v>
      </c>
      <c r="B39" s="187">
        <v>46121.0</v>
      </c>
      <c r="C39" s="178"/>
      <c r="D39" s="188">
        <v>0.4479166666666667</v>
      </c>
      <c r="E39" s="188">
        <v>0.4527777777777778</v>
      </c>
      <c r="F39" s="180" t="s">
        <v>130</v>
      </c>
      <c r="G39" s="180">
        <v>9.901</v>
      </c>
      <c r="H39" s="180">
        <v>36.1</v>
      </c>
      <c r="I39" s="202">
        <v>7.978</v>
      </c>
      <c r="J39" s="202">
        <v>9.577</v>
      </c>
      <c r="K39" s="203">
        <f t="shared" si="1"/>
        <v>0.004861111111</v>
      </c>
      <c r="L39" s="208"/>
    </row>
    <row r="40">
      <c r="A40" s="201">
        <v>36.0</v>
      </c>
      <c r="B40" s="187">
        <v>46121.0</v>
      </c>
      <c r="C40" s="178"/>
      <c r="D40" s="188">
        <v>0.4534722222222222</v>
      </c>
      <c r="E40" s="188">
        <v>0.4583333333333333</v>
      </c>
      <c r="F40" s="180" t="s">
        <v>138</v>
      </c>
      <c r="G40" s="180">
        <v>9.887</v>
      </c>
      <c r="H40" s="180">
        <v>36.11</v>
      </c>
      <c r="I40" s="202">
        <v>7.9692</v>
      </c>
      <c r="J40" s="202">
        <v>9.568</v>
      </c>
      <c r="K40" s="203">
        <f t="shared" si="1"/>
        <v>0.004861111111</v>
      </c>
      <c r="L40" s="208"/>
    </row>
    <row r="41">
      <c r="A41" s="201">
        <v>37.0</v>
      </c>
      <c r="B41" s="187">
        <v>46121.0</v>
      </c>
      <c r="C41" s="178"/>
      <c r="D41" s="188">
        <v>0.4625</v>
      </c>
      <c r="E41" s="188">
        <v>0.46875</v>
      </c>
      <c r="F41" s="180" t="s">
        <v>138</v>
      </c>
      <c r="G41" s="180">
        <v>9.91</v>
      </c>
      <c r="H41" s="180">
        <v>36.11</v>
      </c>
      <c r="I41" s="202">
        <v>7.965</v>
      </c>
      <c r="J41" s="202">
        <v>9.592</v>
      </c>
      <c r="K41" s="203">
        <f t="shared" si="1"/>
        <v>0.00625</v>
      </c>
      <c r="L41" s="208"/>
    </row>
    <row r="42">
      <c r="A42" s="201">
        <v>38.0</v>
      </c>
      <c r="B42" s="187">
        <v>46121.0</v>
      </c>
      <c r="C42" s="178"/>
      <c r="D42" s="188">
        <v>0.46875</v>
      </c>
      <c r="E42" s="188">
        <v>0.47430555555555554</v>
      </c>
      <c r="F42" s="180" t="s">
        <v>130</v>
      </c>
      <c r="G42" s="180">
        <v>9.91</v>
      </c>
      <c r="H42" s="180">
        <v>36.11</v>
      </c>
      <c r="I42" s="202">
        <v>7.974</v>
      </c>
      <c r="J42" s="202">
        <v>9.601</v>
      </c>
      <c r="K42" s="203">
        <f t="shared" si="1"/>
        <v>0.005555555556</v>
      </c>
      <c r="L42" s="208"/>
    </row>
    <row r="43">
      <c r="A43" s="201">
        <v>39.0</v>
      </c>
      <c r="B43" s="187">
        <v>46121.0</v>
      </c>
      <c r="C43" s="178"/>
      <c r="D43" s="188">
        <v>0.4722222222222222</v>
      </c>
      <c r="E43" s="188">
        <v>0.4756944444444444</v>
      </c>
      <c r="F43" s="180" t="s">
        <v>130</v>
      </c>
      <c r="G43" s="180">
        <v>9.91</v>
      </c>
      <c r="H43" s="180">
        <v>36.1</v>
      </c>
      <c r="I43" s="202">
        <v>7.977</v>
      </c>
      <c r="J43" s="202">
        <v>9.603</v>
      </c>
      <c r="K43" s="203">
        <f t="shared" si="1"/>
        <v>0.003472222222</v>
      </c>
      <c r="L43" s="208"/>
    </row>
    <row r="44">
      <c r="A44" s="201">
        <v>40.0</v>
      </c>
      <c r="B44" s="187">
        <v>46121.0</v>
      </c>
      <c r="C44" s="178"/>
      <c r="D44" s="188">
        <v>0.4756944444444444</v>
      </c>
      <c r="E44" s="188">
        <v>0.48055555555555557</v>
      </c>
      <c r="F44" s="180" t="s">
        <v>130</v>
      </c>
      <c r="G44" s="180">
        <v>9.912</v>
      </c>
      <c r="H44" s="180">
        <v>36.09</v>
      </c>
      <c r="I44" s="202">
        <v>7.985</v>
      </c>
      <c r="J44" s="202">
        <v>9.596</v>
      </c>
      <c r="K44" s="203">
        <f t="shared" si="1"/>
        <v>0.004861111111</v>
      </c>
      <c r="L44" s="208"/>
    </row>
    <row r="45">
      <c r="A45" s="201">
        <v>41.0</v>
      </c>
      <c r="B45" s="187">
        <v>46121.0</v>
      </c>
      <c r="C45" s="178"/>
      <c r="D45" s="188">
        <v>0.4826388888888889</v>
      </c>
      <c r="E45" s="188">
        <v>0.49236111111111114</v>
      </c>
      <c r="F45" s="180" t="s">
        <v>130</v>
      </c>
      <c r="G45" s="180">
        <v>9.922</v>
      </c>
      <c r="H45" s="180">
        <v>36.075</v>
      </c>
      <c r="I45" s="202">
        <v>7.977</v>
      </c>
      <c r="J45" s="202">
        <v>9.597</v>
      </c>
      <c r="K45" s="203">
        <f t="shared" si="1"/>
        <v>0.009722222222</v>
      </c>
      <c r="L45" s="204" t="s">
        <v>190</v>
      </c>
    </row>
    <row r="46">
      <c r="A46" s="201">
        <v>42.0</v>
      </c>
      <c r="B46" s="187">
        <v>46121.0</v>
      </c>
      <c r="C46" s="178"/>
      <c r="D46" s="188">
        <v>0.4895833333333333</v>
      </c>
      <c r="E46" s="188">
        <v>0.4986111111111111</v>
      </c>
      <c r="F46" s="180" t="s">
        <v>130</v>
      </c>
      <c r="G46" s="180">
        <v>9.919</v>
      </c>
      <c r="H46" s="180">
        <v>36.11</v>
      </c>
      <c r="I46" s="202">
        <v>7.983</v>
      </c>
      <c r="J46" s="202">
        <v>9.613</v>
      </c>
      <c r="K46" s="203">
        <f t="shared" si="1"/>
        <v>0.009027777778</v>
      </c>
      <c r="L46" s="208"/>
    </row>
    <row r="47">
      <c r="A47" s="201">
        <v>43.0</v>
      </c>
      <c r="B47" s="187">
        <v>46121.0</v>
      </c>
      <c r="C47" s="178"/>
      <c r="D47" s="188">
        <v>0.4965277777777778</v>
      </c>
      <c r="E47" s="188">
        <v>0.5090277777777777</v>
      </c>
      <c r="F47" s="180" t="s">
        <v>130</v>
      </c>
      <c r="G47" s="180">
        <v>9.931</v>
      </c>
      <c r="H47" s="180">
        <v>36.13</v>
      </c>
      <c r="I47" s="202">
        <v>7.972</v>
      </c>
      <c r="J47" s="202">
        <v>9.617</v>
      </c>
      <c r="K47" s="203">
        <f t="shared" si="1"/>
        <v>0.0125</v>
      </c>
      <c r="L47" s="208"/>
    </row>
    <row r="48">
      <c r="A48" s="201">
        <v>44.0</v>
      </c>
      <c r="B48" s="187">
        <v>46121.0</v>
      </c>
      <c r="C48" s="178"/>
      <c r="D48" s="207">
        <v>0.5</v>
      </c>
      <c r="E48" s="188">
        <v>0.5055555555555555</v>
      </c>
      <c r="F48" s="180" t="s">
        <v>130</v>
      </c>
      <c r="G48" s="180">
        <v>9.932</v>
      </c>
      <c r="H48" s="180">
        <v>36.09</v>
      </c>
      <c r="I48" s="202">
        <v>7.976</v>
      </c>
      <c r="J48" s="202">
        <v>9.6</v>
      </c>
      <c r="K48" s="203">
        <f t="shared" si="1"/>
        <v>0.005555555556</v>
      </c>
      <c r="L48" s="208"/>
    </row>
    <row r="49">
      <c r="A49" s="201">
        <v>45.0</v>
      </c>
      <c r="B49" s="187"/>
      <c r="C49" s="178"/>
      <c r="D49" s="188">
        <v>0.34375</v>
      </c>
      <c r="E49" s="188">
        <v>0.35138888888888886</v>
      </c>
      <c r="F49" s="180" t="s">
        <v>138</v>
      </c>
      <c r="G49" s="180">
        <v>9.994</v>
      </c>
      <c r="H49" s="180">
        <v>36.09</v>
      </c>
      <c r="I49" s="202">
        <v>8.0</v>
      </c>
      <c r="J49" s="202">
        <v>9.67</v>
      </c>
      <c r="K49" s="203">
        <f t="shared" si="1"/>
        <v>0.007638888889</v>
      </c>
      <c r="L49" s="204" t="s">
        <v>191</v>
      </c>
    </row>
    <row r="50">
      <c r="A50" s="201">
        <v>46.0</v>
      </c>
      <c r="B50" s="187"/>
      <c r="C50" s="178"/>
      <c r="D50" s="188">
        <v>0.35208333333333336</v>
      </c>
      <c r="E50" s="188">
        <v>0.3590277777777778</v>
      </c>
      <c r="F50" s="180" t="s">
        <v>138</v>
      </c>
      <c r="G50" s="180">
        <v>9.965</v>
      </c>
      <c r="H50" s="180">
        <v>36.1</v>
      </c>
      <c r="I50" s="202">
        <v>8.0</v>
      </c>
      <c r="J50" s="202">
        <v>9.643</v>
      </c>
      <c r="K50" s="203">
        <f t="shared" si="1"/>
        <v>0.006944444444</v>
      </c>
      <c r="L50" s="204" t="s">
        <v>192</v>
      </c>
    </row>
    <row r="51">
      <c r="A51" s="201">
        <v>47.0</v>
      </c>
      <c r="B51" s="187"/>
      <c r="C51" s="178"/>
      <c r="D51" s="188">
        <v>0.3590277777777778</v>
      </c>
      <c r="E51" s="188">
        <v>0.3645833333333333</v>
      </c>
      <c r="F51" s="180" t="s">
        <v>138</v>
      </c>
      <c r="G51" s="180">
        <v>9.906</v>
      </c>
      <c r="H51" s="180">
        <v>36.11</v>
      </c>
      <c r="I51" s="202">
        <v>7.783</v>
      </c>
      <c r="J51" s="202">
        <v>9.593</v>
      </c>
      <c r="K51" s="203">
        <f t="shared" si="1"/>
        <v>0.005555555556</v>
      </c>
      <c r="L51" s="208"/>
    </row>
    <row r="52">
      <c r="A52" s="201">
        <v>48.0</v>
      </c>
      <c r="B52" s="187"/>
      <c r="C52" s="178"/>
      <c r="D52" s="188">
        <v>0.3645833333333333</v>
      </c>
      <c r="E52" s="188">
        <v>0.37222222222222223</v>
      </c>
      <c r="F52" s="180" t="s">
        <v>138</v>
      </c>
      <c r="G52" s="180">
        <v>9.88</v>
      </c>
      <c r="H52" s="180">
        <v>36.13</v>
      </c>
      <c r="I52" s="202">
        <v>7.992</v>
      </c>
      <c r="J52" s="202">
        <v>9.563</v>
      </c>
      <c r="K52" s="203">
        <f t="shared" si="1"/>
        <v>0.007638888889</v>
      </c>
      <c r="L52" s="208"/>
    </row>
    <row r="53">
      <c r="A53" s="201">
        <v>49.0</v>
      </c>
      <c r="B53" s="187"/>
      <c r="C53" s="178"/>
      <c r="D53" s="188">
        <v>0.37222222222222223</v>
      </c>
      <c r="E53" s="188">
        <v>0.3763888888888889</v>
      </c>
      <c r="F53" s="180" t="s">
        <v>130</v>
      </c>
      <c r="G53" s="180">
        <v>9.91</v>
      </c>
      <c r="H53" s="180">
        <v>36.095</v>
      </c>
      <c r="I53" s="202">
        <v>7.979</v>
      </c>
      <c r="J53" s="202">
        <v>9.592</v>
      </c>
      <c r="K53" s="203">
        <f t="shared" si="1"/>
        <v>0.004166666667</v>
      </c>
      <c r="L53" s="208"/>
    </row>
    <row r="54">
      <c r="A54" s="201">
        <v>50.0</v>
      </c>
      <c r="B54" s="187"/>
      <c r="C54" s="178"/>
      <c r="D54" s="188">
        <v>0.3763888888888889</v>
      </c>
      <c r="E54" s="188">
        <v>0.38125</v>
      </c>
      <c r="F54" s="180" t="s">
        <v>130</v>
      </c>
      <c r="G54" s="180">
        <v>9.915</v>
      </c>
      <c r="H54" s="180">
        <v>36.11</v>
      </c>
      <c r="I54" s="202">
        <v>7.98</v>
      </c>
      <c r="J54" s="202">
        <v>9.59</v>
      </c>
      <c r="K54" s="203">
        <f t="shared" si="1"/>
        <v>0.004861111111</v>
      </c>
      <c r="L54" s="208"/>
    </row>
    <row r="55">
      <c r="A55" s="201">
        <v>51.0</v>
      </c>
      <c r="B55" s="187"/>
      <c r="C55" s="178"/>
      <c r="D55" s="188">
        <v>0.3819444444444444</v>
      </c>
      <c r="E55" s="188">
        <v>0.3861111111111111</v>
      </c>
      <c r="F55" s="180" t="s">
        <v>130</v>
      </c>
      <c r="G55" s="180">
        <v>9.905</v>
      </c>
      <c r="H55" s="180">
        <v>36.12</v>
      </c>
      <c r="I55" s="202">
        <v>7.977</v>
      </c>
      <c r="J55" s="202">
        <v>9.5</v>
      </c>
      <c r="K55" s="203">
        <f t="shared" si="1"/>
        <v>0.004166666667</v>
      </c>
      <c r="L55" s="208"/>
    </row>
    <row r="56">
      <c r="A56" s="201">
        <v>52.0</v>
      </c>
      <c r="B56" s="187"/>
      <c r="C56" s="178"/>
      <c r="D56" s="188">
        <v>0.3854166666666667</v>
      </c>
      <c r="E56" s="188">
        <v>0.38958333333333334</v>
      </c>
      <c r="F56" s="180" t="s">
        <v>130</v>
      </c>
      <c r="G56" s="180">
        <v>9.903</v>
      </c>
      <c r="H56" s="180">
        <v>36.125</v>
      </c>
      <c r="I56" s="202">
        <v>7.977</v>
      </c>
      <c r="J56" s="202">
        <v>9.585</v>
      </c>
      <c r="K56" s="203">
        <f t="shared" si="1"/>
        <v>0.004166666667</v>
      </c>
      <c r="L56" s="208"/>
    </row>
    <row r="57">
      <c r="A57" s="201">
        <v>53.0</v>
      </c>
      <c r="B57" s="187"/>
      <c r="C57" s="178"/>
      <c r="D57" s="188">
        <v>0.3888888888888889</v>
      </c>
      <c r="E57" s="188">
        <v>0.39444444444444443</v>
      </c>
      <c r="F57" s="180" t="s">
        <v>130</v>
      </c>
      <c r="G57" s="180">
        <v>9.9</v>
      </c>
      <c r="H57" s="180">
        <v>36.09</v>
      </c>
      <c r="I57" s="202">
        <v>7.977</v>
      </c>
      <c r="J57" s="202">
        <v>9.58</v>
      </c>
      <c r="K57" s="203">
        <f t="shared" si="1"/>
        <v>0.005555555556</v>
      </c>
      <c r="L57" s="208"/>
    </row>
    <row r="58">
      <c r="A58" s="201">
        <v>54.0</v>
      </c>
      <c r="B58" s="187"/>
      <c r="C58" s="178"/>
      <c r="D58" s="188">
        <v>0.3951388888888889</v>
      </c>
      <c r="E58" s="188">
        <v>0.3993055555555556</v>
      </c>
      <c r="F58" s="180" t="s">
        <v>130</v>
      </c>
      <c r="G58" s="180">
        <v>9.917</v>
      </c>
      <c r="H58" s="180">
        <v>36.13</v>
      </c>
      <c r="I58" s="202">
        <v>7.98</v>
      </c>
      <c r="J58" s="202">
        <v>9.6</v>
      </c>
      <c r="K58" s="203">
        <f t="shared" si="1"/>
        <v>0.004166666667</v>
      </c>
      <c r="L58" s="204" t="s">
        <v>193</v>
      </c>
    </row>
    <row r="59">
      <c r="A59" s="201">
        <v>55.0</v>
      </c>
      <c r="B59" s="187"/>
      <c r="C59" s="178"/>
      <c r="D59" s="188">
        <v>0.4</v>
      </c>
      <c r="E59" s="188">
        <v>0.4048611111111111</v>
      </c>
      <c r="F59" s="180" t="s">
        <v>130</v>
      </c>
      <c r="G59" s="180">
        <v>9.919</v>
      </c>
      <c r="H59" s="180">
        <v>36.125</v>
      </c>
      <c r="I59" s="202">
        <v>7.978</v>
      </c>
      <c r="J59" s="202">
        <v>9.5</v>
      </c>
      <c r="K59" s="203">
        <f t="shared" si="1"/>
        <v>0.004861111111</v>
      </c>
      <c r="L59" s="208"/>
    </row>
    <row r="60">
      <c r="A60" s="201">
        <v>56.0</v>
      </c>
      <c r="B60" s="187"/>
      <c r="C60" s="178"/>
      <c r="D60" s="188">
        <v>0.4048611111111111</v>
      </c>
      <c r="E60" s="188">
        <v>0.4097222222222222</v>
      </c>
      <c r="F60" s="180" t="s">
        <v>130</v>
      </c>
      <c r="G60" s="180">
        <v>9.916</v>
      </c>
      <c r="H60" s="180">
        <v>36.11</v>
      </c>
      <c r="I60" s="202">
        <v>7.974</v>
      </c>
      <c r="J60" s="202">
        <v>9.6</v>
      </c>
      <c r="K60" s="203">
        <f t="shared" si="1"/>
        <v>0.004861111111</v>
      </c>
      <c r="L60" s="208"/>
    </row>
    <row r="61">
      <c r="A61" s="201">
        <v>57.0</v>
      </c>
      <c r="B61" s="187"/>
      <c r="C61" s="178"/>
      <c r="D61" s="188">
        <v>0.4083333333333333</v>
      </c>
      <c r="E61" s="188">
        <v>0.41388888888888886</v>
      </c>
      <c r="F61" s="180" t="s">
        <v>130</v>
      </c>
      <c r="G61" s="180">
        <v>9.9125</v>
      </c>
      <c r="H61" s="180">
        <v>36.1</v>
      </c>
      <c r="I61" s="202">
        <v>7.9805</v>
      </c>
      <c r="J61" s="202">
        <v>9.592</v>
      </c>
      <c r="K61" s="203">
        <f t="shared" si="1"/>
        <v>0.005555555556</v>
      </c>
      <c r="L61" s="208"/>
    </row>
    <row r="62">
      <c r="A62" s="201">
        <v>58.0</v>
      </c>
      <c r="B62" s="187"/>
      <c r="C62" s="178"/>
      <c r="D62" s="188">
        <v>0.4131944444444444</v>
      </c>
      <c r="E62" s="188">
        <v>0.41805555555555557</v>
      </c>
      <c r="F62" s="180" t="s">
        <v>130</v>
      </c>
      <c r="G62" s="180">
        <v>9.907</v>
      </c>
      <c r="H62" s="180">
        <v>36.1</v>
      </c>
      <c r="I62" s="202">
        <v>7.979</v>
      </c>
      <c r="J62" s="202">
        <v>9.57</v>
      </c>
      <c r="K62" s="203">
        <f t="shared" si="1"/>
        <v>0.004861111111</v>
      </c>
      <c r="L62" s="208"/>
    </row>
    <row r="63">
      <c r="A63" s="201">
        <v>59.0</v>
      </c>
      <c r="B63" s="187"/>
      <c r="C63" s="178"/>
      <c r="D63" s="188">
        <v>0.4236111111111111</v>
      </c>
      <c r="E63" s="188">
        <v>0.43125</v>
      </c>
      <c r="F63" s="180" t="s">
        <v>130</v>
      </c>
      <c r="G63" s="180">
        <v>9.905</v>
      </c>
      <c r="H63" s="180">
        <v>36.11</v>
      </c>
      <c r="I63" s="202">
        <v>7.978</v>
      </c>
      <c r="J63" s="202">
        <v>9.594</v>
      </c>
      <c r="K63" s="203">
        <f t="shared" si="1"/>
        <v>0.007638888889</v>
      </c>
      <c r="L63" s="208"/>
    </row>
    <row r="64">
      <c r="A64" s="201">
        <v>60.0</v>
      </c>
      <c r="B64" s="187"/>
      <c r="C64" s="178"/>
      <c r="D64" s="188">
        <v>0.4305555555555556</v>
      </c>
      <c r="E64" s="188">
        <v>0.43472222222222223</v>
      </c>
      <c r="F64" s="180" t="s">
        <v>130</v>
      </c>
      <c r="G64" s="180">
        <v>9.905</v>
      </c>
      <c r="H64" s="180">
        <v>36.1</v>
      </c>
      <c r="I64" s="202">
        <v>7.981</v>
      </c>
      <c r="J64" s="202">
        <v>9.562</v>
      </c>
      <c r="K64" s="203">
        <f t="shared" si="1"/>
        <v>0.004166666667</v>
      </c>
      <c r="L64" s="208"/>
    </row>
    <row r="65">
      <c r="A65" s="201">
        <v>61.0</v>
      </c>
      <c r="B65" s="187"/>
      <c r="C65" s="178"/>
      <c r="D65" s="188">
        <v>0.43472222222222223</v>
      </c>
      <c r="E65" s="207">
        <v>0.43819444444444444</v>
      </c>
      <c r="F65" s="180" t="s">
        <v>130</v>
      </c>
      <c r="G65" s="180">
        <v>9.9</v>
      </c>
      <c r="H65" s="180">
        <v>36.13</v>
      </c>
      <c r="I65" s="202">
        <v>7.981</v>
      </c>
      <c r="J65" s="202">
        <v>9.602</v>
      </c>
      <c r="K65" s="203">
        <f t="shared" si="1"/>
        <v>0.003472222222</v>
      </c>
      <c r="L65" s="208"/>
    </row>
    <row r="66">
      <c r="A66" s="201">
        <v>62.0</v>
      </c>
      <c r="B66" s="187"/>
      <c r="C66" s="185"/>
      <c r="D66" s="179">
        <v>0.0</v>
      </c>
      <c r="E66" s="188">
        <v>0.0</v>
      </c>
      <c r="F66" s="185"/>
      <c r="G66" s="185"/>
      <c r="H66" s="185"/>
      <c r="I66" s="215"/>
      <c r="J66" s="215"/>
      <c r="K66" s="203">
        <f t="shared" si="1"/>
        <v>0</v>
      </c>
      <c r="L66" s="208"/>
    </row>
    <row r="67">
      <c r="A67" s="201">
        <v>63.0</v>
      </c>
      <c r="B67" s="187"/>
      <c r="C67" s="185"/>
      <c r="D67" s="179">
        <v>0.0</v>
      </c>
      <c r="E67" s="179">
        <v>0.0</v>
      </c>
      <c r="F67" s="185"/>
      <c r="G67" s="185"/>
      <c r="H67" s="185"/>
      <c r="I67" s="215"/>
      <c r="J67" s="215"/>
      <c r="K67" s="203">
        <f t="shared" si="1"/>
        <v>0</v>
      </c>
      <c r="L67" s="208"/>
    </row>
    <row r="68">
      <c r="A68" s="201">
        <v>64.0</v>
      </c>
      <c r="B68" s="187"/>
      <c r="C68" s="185"/>
      <c r="D68" s="179">
        <v>0.0</v>
      </c>
      <c r="E68" s="179">
        <v>0.0</v>
      </c>
      <c r="F68" s="185"/>
      <c r="G68" s="185"/>
      <c r="H68" s="185"/>
      <c r="I68" s="215"/>
      <c r="J68" s="215"/>
      <c r="K68" s="203">
        <f t="shared" si="1"/>
        <v>0</v>
      </c>
      <c r="L68" s="208"/>
    </row>
    <row r="69">
      <c r="A69" s="201">
        <v>65.0</v>
      </c>
      <c r="B69" s="187"/>
      <c r="C69" s="185"/>
      <c r="D69" s="179">
        <v>0.0</v>
      </c>
      <c r="E69" s="179">
        <v>0.0</v>
      </c>
      <c r="F69" s="185"/>
      <c r="G69" s="185"/>
      <c r="H69" s="185"/>
      <c r="I69" s="215"/>
      <c r="J69" s="215"/>
      <c r="K69" s="203">
        <f t="shared" si="1"/>
        <v>0</v>
      </c>
      <c r="L69" s="208"/>
    </row>
    <row r="70">
      <c r="A70" s="201">
        <v>66.0</v>
      </c>
      <c r="B70" s="187"/>
      <c r="C70" s="185"/>
      <c r="D70" s="179">
        <v>0.0</v>
      </c>
      <c r="E70" s="179">
        <v>0.0</v>
      </c>
      <c r="F70" s="185"/>
      <c r="G70" s="185"/>
      <c r="H70" s="185"/>
      <c r="I70" s="215"/>
      <c r="J70" s="215"/>
      <c r="K70" s="203">
        <f t="shared" si="1"/>
        <v>0</v>
      </c>
      <c r="L70" s="208"/>
    </row>
    <row r="71">
      <c r="A71" s="201">
        <v>67.0</v>
      </c>
      <c r="B71" s="187"/>
      <c r="C71" s="185"/>
      <c r="D71" s="179">
        <v>0.0</v>
      </c>
      <c r="E71" s="179">
        <v>0.0</v>
      </c>
      <c r="F71" s="185"/>
      <c r="G71" s="185"/>
      <c r="H71" s="185"/>
      <c r="I71" s="215"/>
      <c r="J71" s="215"/>
      <c r="K71" s="203">
        <f t="shared" si="1"/>
        <v>0</v>
      </c>
      <c r="L71" s="208"/>
    </row>
    <row r="72">
      <c r="A72" s="201">
        <v>68.0</v>
      </c>
      <c r="B72" s="187"/>
      <c r="C72" s="185"/>
      <c r="D72" s="179">
        <v>0.0</v>
      </c>
      <c r="E72" s="179">
        <v>0.0</v>
      </c>
      <c r="F72" s="185"/>
      <c r="G72" s="185"/>
      <c r="H72" s="185"/>
      <c r="I72" s="215"/>
      <c r="J72" s="215"/>
      <c r="K72" s="203">
        <f t="shared" si="1"/>
        <v>0</v>
      </c>
      <c r="L72" s="208"/>
    </row>
    <row r="73">
      <c r="A73" s="201">
        <v>69.0</v>
      </c>
      <c r="B73" s="187"/>
      <c r="C73" s="185"/>
      <c r="D73" s="179">
        <v>0.0</v>
      </c>
      <c r="E73" s="179">
        <v>0.0</v>
      </c>
      <c r="F73" s="185"/>
      <c r="G73" s="185"/>
      <c r="H73" s="185"/>
      <c r="I73" s="215"/>
      <c r="J73" s="215"/>
      <c r="K73" s="203">
        <f t="shared" si="1"/>
        <v>0</v>
      </c>
      <c r="L73" s="208"/>
    </row>
    <row r="74">
      <c r="A74" s="201">
        <v>70.0</v>
      </c>
      <c r="B74" s="187"/>
      <c r="C74" s="185"/>
      <c r="D74" s="179">
        <v>0.0</v>
      </c>
      <c r="E74" s="179">
        <v>0.0</v>
      </c>
      <c r="F74" s="185"/>
      <c r="G74" s="185"/>
      <c r="H74" s="185"/>
      <c r="I74" s="215"/>
      <c r="J74" s="215"/>
      <c r="K74" s="203">
        <f t="shared" si="1"/>
        <v>0</v>
      </c>
      <c r="L74" s="208"/>
    </row>
    <row r="75">
      <c r="A75" s="201">
        <v>71.0</v>
      </c>
      <c r="B75" s="187"/>
      <c r="C75" s="185"/>
      <c r="D75" s="179">
        <v>0.0</v>
      </c>
      <c r="E75" s="179">
        <v>0.0</v>
      </c>
      <c r="F75" s="185"/>
      <c r="G75" s="185"/>
      <c r="H75" s="185"/>
      <c r="I75" s="215"/>
      <c r="J75" s="215"/>
      <c r="K75" s="203">
        <f t="shared" si="1"/>
        <v>0</v>
      </c>
      <c r="L75" s="208"/>
    </row>
    <row r="76">
      <c r="A76" s="201">
        <v>72.0</v>
      </c>
      <c r="B76" s="187"/>
      <c r="C76" s="185"/>
      <c r="D76" s="179">
        <v>0.0</v>
      </c>
      <c r="E76" s="179">
        <v>0.0</v>
      </c>
      <c r="F76" s="185"/>
      <c r="G76" s="185"/>
      <c r="H76" s="185"/>
      <c r="I76" s="215"/>
      <c r="J76" s="215"/>
      <c r="K76" s="203">
        <f t="shared" si="1"/>
        <v>0</v>
      </c>
      <c r="L76" s="208"/>
    </row>
    <row r="77">
      <c r="A77" s="201">
        <v>73.0</v>
      </c>
      <c r="B77" s="187"/>
      <c r="C77" s="185"/>
      <c r="D77" s="179">
        <v>0.0</v>
      </c>
      <c r="E77" s="179">
        <v>0.0</v>
      </c>
      <c r="F77" s="185"/>
      <c r="G77" s="185"/>
      <c r="H77" s="185"/>
      <c r="I77" s="215"/>
      <c r="J77" s="215"/>
      <c r="K77" s="203">
        <f t="shared" si="1"/>
        <v>0</v>
      </c>
      <c r="L77" s="208"/>
    </row>
    <row r="78">
      <c r="A78" s="201">
        <v>74.0</v>
      </c>
      <c r="B78" s="187"/>
      <c r="C78" s="185"/>
      <c r="D78" s="179">
        <v>0.0</v>
      </c>
      <c r="E78" s="179">
        <v>0.0</v>
      </c>
      <c r="F78" s="185"/>
      <c r="G78" s="185"/>
      <c r="H78" s="185"/>
      <c r="I78" s="215"/>
      <c r="J78" s="215"/>
      <c r="K78" s="203">
        <f t="shared" si="1"/>
        <v>0</v>
      </c>
      <c r="L78" s="208"/>
    </row>
    <row r="79">
      <c r="A79" s="201">
        <v>75.0</v>
      </c>
      <c r="B79" s="187"/>
      <c r="C79" s="185"/>
      <c r="D79" s="179">
        <v>0.0</v>
      </c>
      <c r="E79" s="179">
        <v>0.0</v>
      </c>
      <c r="F79" s="185"/>
      <c r="G79" s="185"/>
      <c r="H79" s="185"/>
      <c r="I79" s="215"/>
      <c r="J79" s="215"/>
      <c r="K79" s="203">
        <f t="shared" si="1"/>
        <v>0</v>
      </c>
      <c r="L79" s="208"/>
    </row>
    <row r="80">
      <c r="A80" s="201">
        <v>76.0</v>
      </c>
      <c r="B80" s="187"/>
      <c r="C80" s="185"/>
      <c r="D80" s="179">
        <v>0.0</v>
      </c>
      <c r="E80" s="179">
        <v>0.0</v>
      </c>
      <c r="F80" s="185"/>
      <c r="G80" s="185"/>
      <c r="H80" s="185"/>
      <c r="I80" s="215"/>
      <c r="J80" s="215"/>
      <c r="K80" s="203">
        <f t="shared" si="1"/>
        <v>0</v>
      </c>
      <c r="L80" s="208"/>
    </row>
    <row r="81">
      <c r="A81" s="201">
        <v>77.0</v>
      </c>
      <c r="B81" s="187"/>
      <c r="C81" s="185"/>
      <c r="D81" s="179">
        <v>0.0</v>
      </c>
      <c r="E81" s="179">
        <v>0.0</v>
      </c>
      <c r="F81" s="185"/>
      <c r="G81" s="185"/>
      <c r="H81" s="185"/>
      <c r="I81" s="215"/>
      <c r="J81" s="215"/>
      <c r="K81" s="203">
        <f t="shared" si="1"/>
        <v>0</v>
      </c>
      <c r="L81" s="208"/>
    </row>
    <row r="82">
      <c r="A82" s="216">
        <v>78.0</v>
      </c>
      <c r="B82" s="187"/>
      <c r="C82" s="142"/>
      <c r="D82" s="141">
        <v>0.0</v>
      </c>
      <c r="E82" s="141">
        <v>0.0</v>
      </c>
      <c r="F82" s="185"/>
      <c r="G82" s="142"/>
      <c r="H82" s="142"/>
      <c r="I82" s="215"/>
      <c r="J82" s="217"/>
      <c r="K82" s="218">
        <f t="shared" ref="K82:K96" si="2">$E82-$D82</f>
        <v>0</v>
      </c>
      <c r="L82" s="208"/>
    </row>
    <row r="83">
      <c r="A83" s="216">
        <v>79.0</v>
      </c>
      <c r="B83" s="187"/>
      <c r="C83" s="142"/>
      <c r="D83" s="141">
        <v>0.0</v>
      </c>
      <c r="E83" s="141">
        <v>0.0</v>
      </c>
      <c r="F83" s="185"/>
      <c r="G83" s="142"/>
      <c r="H83" s="142"/>
      <c r="I83" s="215"/>
      <c r="J83" s="217"/>
      <c r="K83" s="218">
        <f t="shared" si="2"/>
        <v>0</v>
      </c>
      <c r="L83" s="208"/>
    </row>
    <row r="84">
      <c r="A84" s="216">
        <v>80.0</v>
      </c>
      <c r="B84" s="187"/>
      <c r="C84" s="142"/>
      <c r="D84" s="141">
        <v>0.0</v>
      </c>
      <c r="E84" s="141">
        <v>0.0</v>
      </c>
      <c r="F84" s="185"/>
      <c r="G84" s="142"/>
      <c r="H84" s="142"/>
      <c r="I84" s="215"/>
      <c r="J84" s="217"/>
      <c r="K84" s="218">
        <f t="shared" si="2"/>
        <v>0</v>
      </c>
      <c r="L84" s="208"/>
    </row>
    <row r="85">
      <c r="A85" s="216">
        <v>81.0</v>
      </c>
      <c r="B85" s="187"/>
      <c r="C85" s="142"/>
      <c r="D85" s="141">
        <v>0.0</v>
      </c>
      <c r="E85" s="141">
        <v>0.0</v>
      </c>
      <c r="F85" s="185"/>
      <c r="G85" s="142"/>
      <c r="H85" s="142"/>
      <c r="I85" s="215"/>
      <c r="J85" s="217"/>
      <c r="K85" s="218">
        <f t="shared" si="2"/>
        <v>0</v>
      </c>
      <c r="L85" s="208"/>
    </row>
    <row r="86">
      <c r="A86" s="216">
        <v>82.0</v>
      </c>
      <c r="B86" s="187"/>
      <c r="C86" s="142"/>
      <c r="D86" s="141">
        <v>0.0</v>
      </c>
      <c r="E86" s="141">
        <v>0.0</v>
      </c>
      <c r="F86" s="185"/>
      <c r="G86" s="142"/>
      <c r="H86" s="142"/>
      <c r="I86" s="215"/>
      <c r="J86" s="217"/>
      <c r="K86" s="218">
        <f t="shared" si="2"/>
        <v>0</v>
      </c>
      <c r="L86" s="208"/>
    </row>
    <row r="87">
      <c r="A87" s="216">
        <v>83.0</v>
      </c>
      <c r="B87" s="187"/>
      <c r="C87" s="142"/>
      <c r="D87" s="141">
        <v>0.0</v>
      </c>
      <c r="E87" s="141">
        <v>0.0</v>
      </c>
      <c r="F87" s="185"/>
      <c r="G87" s="142"/>
      <c r="H87" s="142"/>
      <c r="I87" s="215"/>
      <c r="J87" s="217"/>
      <c r="K87" s="218">
        <f t="shared" si="2"/>
        <v>0</v>
      </c>
      <c r="L87" s="208"/>
    </row>
    <row r="88">
      <c r="A88" s="216">
        <v>84.0</v>
      </c>
      <c r="B88" s="187"/>
      <c r="C88" s="142"/>
      <c r="D88" s="141">
        <v>0.0</v>
      </c>
      <c r="E88" s="141">
        <v>0.0</v>
      </c>
      <c r="F88" s="185"/>
      <c r="G88" s="142"/>
      <c r="H88" s="142"/>
      <c r="I88" s="215"/>
      <c r="J88" s="217"/>
      <c r="K88" s="218">
        <f t="shared" si="2"/>
        <v>0</v>
      </c>
      <c r="L88" s="208"/>
    </row>
    <row r="89">
      <c r="A89" s="216">
        <v>85.0</v>
      </c>
      <c r="B89" s="187"/>
      <c r="C89" s="142"/>
      <c r="D89" s="141">
        <v>0.0</v>
      </c>
      <c r="E89" s="141">
        <v>0.0</v>
      </c>
      <c r="F89" s="185"/>
      <c r="G89" s="142"/>
      <c r="H89" s="142"/>
      <c r="I89" s="215"/>
      <c r="J89" s="217"/>
      <c r="K89" s="218">
        <f t="shared" si="2"/>
        <v>0</v>
      </c>
      <c r="L89" s="208"/>
    </row>
    <row r="90">
      <c r="A90" s="216">
        <v>86.0</v>
      </c>
      <c r="B90" s="187"/>
      <c r="C90" s="142"/>
      <c r="D90" s="141">
        <v>0.0</v>
      </c>
      <c r="E90" s="141">
        <v>0.0</v>
      </c>
      <c r="F90" s="185"/>
      <c r="G90" s="142"/>
      <c r="H90" s="142"/>
      <c r="I90" s="215"/>
      <c r="J90" s="217"/>
      <c r="K90" s="218">
        <f t="shared" si="2"/>
        <v>0</v>
      </c>
      <c r="L90" s="208"/>
    </row>
    <row r="91">
      <c r="A91" s="216">
        <v>87.0</v>
      </c>
      <c r="B91" s="187"/>
      <c r="C91" s="142"/>
      <c r="D91" s="141">
        <v>0.0</v>
      </c>
      <c r="E91" s="141">
        <v>0.0</v>
      </c>
      <c r="F91" s="185"/>
      <c r="G91" s="142"/>
      <c r="H91" s="142"/>
      <c r="I91" s="215"/>
      <c r="J91" s="217"/>
      <c r="K91" s="218">
        <f t="shared" si="2"/>
        <v>0</v>
      </c>
      <c r="L91" s="208"/>
    </row>
    <row r="92">
      <c r="A92" s="216">
        <v>88.0</v>
      </c>
      <c r="B92" s="187"/>
      <c r="C92" s="142"/>
      <c r="D92" s="141">
        <v>0.0</v>
      </c>
      <c r="E92" s="141">
        <v>0.0</v>
      </c>
      <c r="F92" s="185"/>
      <c r="G92" s="142"/>
      <c r="H92" s="142"/>
      <c r="I92" s="215"/>
      <c r="J92" s="217"/>
      <c r="K92" s="218">
        <f t="shared" si="2"/>
        <v>0</v>
      </c>
      <c r="L92" s="208"/>
    </row>
    <row r="93">
      <c r="A93" s="216">
        <v>89.0</v>
      </c>
      <c r="B93" s="187"/>
      <c r="C93" s="142"/>
      <c r="D93" s="141">
        <v>0.0</v>
      </c>
      <c r="E93" s="141">
        <v>0.0</v>
      </c>
      <c r="F93" s="185"/>
      <c r="G93" s="142"/>
      <c r="H93" s="142"/>
      <c r="I93" s="215"/>
      <c r="J93" s="217"/>
      <c r="K93" s="218">
        <f t="shared" si="2"/>
        <v>0</v>
      </c>
      <c r="L93" s="208"/>
    </row>
    <row r="94">
      <c r="A94" s="216">
        <v>90.0</v>
      </c>
      <c r="B94" s="187"/>
      <c r="C94" s="142"/>
      <c r="D94" s="141">
        <v>0.0</v>
      </c>
      <c r="E94" s="141">
        <v>0.0</v>
      </c>
      <c r="F94" s="185"/>
      <c r="G94" s="142"/>
      <c r="H94" s="142"/>
      <c r="I94" s="215"/>
      <c r="J94" s="217"/>
      <c r="K94" s="218">
        <f t="shared" si="2"/>
        <v>0</v>
      </c>
      <c r="L94" s="208"/>
    </row>
    <row r="95">
      <c r="A95" s="216">
        <v>91.0</v>
      </c>
      <c r="B95" s="187"/>
      <c r="C95" s="142"/>
      <c r="D95" s="141">
        <v>0.0</v>
      </c>
      <c r="E95" s="141">
        <v>0.0</v>
      </c>
      <c r="F95" s="185"/>
      <c r="G95" s="142"/>
      <c r="H95" s="142"/>
      <c r="I95" s="215"/>
      <c r="J95" s="217"/>
      <c r="K95" s="218">
        <f t="shared" si="2"/>
        <v>0</v>
      </c>
      <c r="L95" s="208"/>
    </row>
    <row r="96">
      <c r="A96" s="219">
        <v>92.0</v>
      </c>
      <c r="B96" s="187"/>
      <c r="C96" s="220"/>
      <c r="D96" s="221">
        <v>0.0</v>
      </c>
      <c r="E96" s="221">
        <v>0.0</v>
      </c>
      <c r="F96" s="185"/>
      <c r="G96" s="220"/>
      <c r="H96" s="220"/>
      <c r="I96" s="215"/>
      <c r="J96" s="146"/>
      <c r="K96" s="218">
        <f t="shared" si="2"/>
        <v>0</v>
      </c>
      <c r="L96" s="208"/>
    </row>
    <row r="97">
      <c r="A97" s="222"/>
      <c r="B97" s="223"/>
      <c r="C97" s="223"/>
      <c r="D97" s="224"/>
      <c r="E97" s="224"/>
      <c r="F97" s="223"/>
      <c r="G97" s="223"/>
      <c r="H97" s="223"/>
    </row>
    <row r="98">
      <c r="A98" s="222"/>
      <c r="B98" s="223"/>
      <c r="C98" s="223"/>
      <c r="D98" s="224"/>
      <c r="E98" s="224"/>
      <c r="F98" s="223"/>
      <c r="G98" s="223"/>
      <c r="H98" s="223"/>
    </row>
    <row r="99">
      <c r="A99" s="222"/>
      <c r="B99" s="223"/>
      <c r="C99" s="223"/>
      <c r="D99" s="224"/>
      <c r="E99" s="224"/>
      <c r="F99" s="223"/>
      <c r="G99" s="223"/>
      <c r="H99" s="223"/>
    </row>
    <row r="100">
      <c r="A100" s="222"/>
      <c r="B100" s="223"/>
      <c r="C100" s="223"/>
      <c r="D100" s="224"/>
      <c r="E100" s="224"/>
      <c r="F100" s="223"/>
      <c r="G100" s="223"/>
      <c r="H100" s="223"/>
    </row>
    <row r="101">
      <c r="A101" s="222"/>
      <c r="B101" s="223"/>
      <c r="C101" s="223"/>
      <c r="D101" s="224"/>
      <c r="E101" s="224"/>
      <c r="F101" s="223"/>
      <c r="G101" s="223"/>
      <c r="H101" s="223"/>
    </row>
    <row r="102">
      <c r="A102" s="222"/>
      <c r="B102" s="223"/>
      <c r="C102" s="223"/>
      <c r="D102" s="224"/>
      <c r="E102" s="224"/>
      <c r="F102" s="223"/>
      <c r="G102" s="223"/>
      <c r="H102" s="223"/>
    </row>
    <row r="103">
      <c r="A103" s="222"/>
      <c r="B103" s="223"/>
      <c r="C103" s="223"/>
      <c r="D103" s="224"/>
      <c r="E103" s="224"/>
      <c r="F103" s="223"/>
      <c r="G103" s="223"/>
      <c r="H103" s="223"/>
    </row>
    <row r="104">
      <c r="A104" s="222"/>
      <c r="B104" s="223"/>
      <c r="C104" s="223"/>
      <c r="D104" s="224"/>
      <c r="E104" s="224"/>
      <c r="F104" s="223"/>
      <c r="G104" s="223"/>
      <c r="H104" s="223"/>
    </row>
    <row r="105">
      <c r="A105" s="222"/>
      <c r="B105" s="223"/>
      <c r="C105" s="223"/>
      <c r="D105" s="224"/>
      <c r="E105" s="224"/>
      <c r="F105" s="223"/>
      <c r="G105" s="223"/>
      <c r="H105" s="223"/>
    </row>
    <row r="106">
      <c r="A106" s="222"/>
      <c r="B106" s="223"/>
      <c r="C106" s="223"/>
      <c r="D106" s="224"/>
      <c r="E106" s="224"/>
      <c r="F106" s="223"/>
      <c r="G106" s="223"/>
      <c r="H106" s="223"/>
    </row>
    <row r="107">
      <c r="A107" s="222"/>
      <c r="B107" s="223"/>
      <c r="C107" s="223"/>
      <c r="D107" s="224"/>
      <c r="E107" s="224"/>
      <c r="F107" s="223"/>
      <c r="G107" s="223"/>
      <c r="H107" s="223"/>
    </row>
    <row r="108">
      <c r="A108" s="222"/>
      <c r="B108" s="223"/>
      <c r="C108" s="223"/>
      <c r="D108" s="224"/>
      <c r="E108" s="224"/>
      <c r="F108" s="223"/>
      <c r="G108" s="223"/>
      <c r="H108" s="223"/>
    </row>
    <row r="109">
      <c r="A109" s="222"/>
      <c r="B109" s="223"/>
      <c r="C109" s="223"/>
      <c r="D109" s="224"/>
      <c r="E109" s="224"/>
      <c r="F109" s="223"/>
      <c r="G109" s="223"/>
      <c r="H109" s="223"/>
    </row>
    <row r="110">
      <c r="A110" s="222"/>
      <c r="B110" s="223"/>
      <c r="C110" s="223"/>
      <c r="D110" s="224"/>
      <c r="E110" s="224"/>
      <c r="F110" s="223"/>
      <c r="G110" s="223"/>
      <c r="H110" s="223"/>
    </row>
    <row r="111">
      <c r="A111" s="222"/>
      <c r="B111" s="223"/>
      <c r="C111" s="223"/>
      <c r="D111" s="224"/>
      <c r="E111" s="224"/>
      <c r="F111" s="223"/>
      <c r="G111" s="223"/>
      <c r="H111" s="223"/>
    </row>
    <row r="112">
      <c r="A112" s="222"/>
      <c r="B112" s="223"/>
      <c r="C112" s="223"/>
      <c r="D112" s="224"/>
      <c r="E112" s="224"/>
      <c r="F112" s="223"/>
      <c r="G112" s="223"/>
      <c r="H112" s="223"/>
    </row>
    <row r="113">
      <c r="A113" s="222"/>
      <c r="B113" s="223"/>
      <c r="C113" s="223"/>
      <c r="D113" s="224"/>
      <c r="E113" s="224"/>
      <c r="F113" s="223"/>
      <c r="G113" s="223"/>
      <c r="H113" s="223"/>
    </row>
    <row r="114">
      <c r="A114" s="222"/>
      <c r="B114" s="223"/>
      <c r="C114" s="223"/>
      <c r="D114" s="224"/>
      <c r="E114" s="224"/>
      <c r="F114" s="223"/>
      <c r="G114" s="223"/>
      <c r="H114" s="223"/>
    </row>
    <row r="115">
      <c r="A115" s="222"/>
      <c r="B115" s="223"/>
      <c r="C115" s="223"/>
      <c r="D115" s="224"/>
      <c r="E115" s="224"/>
      <c r="F115" s="223"/>
      <c r="G115" s="223"/>
      <c r="H115" s="223"/>
    </row>
    <row r="116">
      <c r="A116" s="222"/>
      <c r="B116" s="223"/>
      <c r="C116" s="223"/>
      <c r="D116" s="224"/>
      <c r="E116" s="224"/>
      <c r="F116" s="223"/>
      <c r="G116" s="223"/>
      <c r="H116" s="223"/>
    </row>
    <row r="117">
      <c r="A117" s="222"/>
      <c r="B117" s="223"/>
      <c r="C117" s="223"/>
      <c r="D117" s="224"/>
      <c r="E117" s="224"/>
      <c r="F117" s="223"/>
      <c r="G117" s="223"/>
      <c r="H117" s="223"/>
    </row>
    <row r="118">
      <c r="A118" s="222"/>
      <c r="B118" s="223"/>
      <c r="C118" s="223"/>
      <c r="D118" s="224"/>
      <c r="E118" s="224"/>
      <c r="F118" s="223"/>
      <c r="G118" s="223"/>
      <c r="H118" s="223"/>
    </row>
    <row r="119">
      <c r="A119" s="222"/>
      <c r="B119" s="223"/>
      <c r="C119" s="223"/>
      <c r="D119" s="224"/>
      <c r="E119" s="224"/>
      <c r="F119" s="223"/>
      <c r="G119" s="223"/>
      <c r="H119" s="223"/>
    </row>
    <row r="120">
      <c r="A120" s="222"/>
      <c r="B120" s="223"/>
      <c r="C120" s="223"/>
      <c r="D120" s="224"/>
      <c r="E120" s="224"/>
      <c r="F120" s="223"/>
      <c r="G120" s="223"/>
      <c r="H120" s="223"/>
    </row>
    <row r="121">
      <c r="A121" s="222"/>
      <c r="B121" s="223"/>
      <c r="C121" s="223"/>
      <c r="D121" s="224"/>
      <c r="E121" s="224"/>
      <c r="F121" s="223"/>
      <c r="G121" s="223"/>
      <c r="H121" s="223"/>
    </row>
    <row r="122">
      <c r="A122" s="222"/>
      <c r="B122" s="223"/>
      <c r="C122" s="223"/>
      <c r="D122" s="224"/>
      <c r="E122" s="224"/>
      <c r="F122" s="223"/>
      <c r="G122" s="223"/>
      <c r="H122" s="223"/>
    </row>
    <row r="123">
      <c r="A123" s="222"/>
      <c r="B123" s="223"/>
      <c r="C123" s="223"/>
      <c r="D123" s="224"/>
      <c r="E123" s="224"/>
      <c r="F123" s="223"/>
      <c r="G123" s="223"/>
      <c r="H123" s="223"/>
    </row>
    <row r="124">
      <c r="A124" s="222"/>
      <c r="B124" s="223"/>
      <c r="C124" s="223"/>
      <c r="D124" s="224"/>
      <c r="E124" s="224"/>
      <c r="F124" s="223"/>
      <c r="G124" s="223"/>
      <c r="H124" s="223"/>
    </row>
    <row r="125">
      <c r="A125" s="222"/>
      <c r="B125" s="223"/>
      <c r="C125" s="223"/>
      <c r="D125" s="224"/>
      <c r="E125" s="224"/>
      <c r="F125" s="223"/>
      <c r="G125" s="223"/>
      <c r="H125" s="223"/>
    </row>
    <row r="126">
      <c r="A126" s="222"/>
      <c r="B126" s="223"/>
      <c r="C126" s="223"/>
      <c r="D126" s="224"/>
      <c r="E126" s="224"/>
      <c r="F126" s="223"/>
      <c r="G126" s="223"/>
      <c r="H126" s="223"/>
    </row>
    <row r="127">
      <c r="A127" s="222"/>
      <c r="B127" s="223"/>
      <c r="C127" s="223"/>
      <c r="D127" s="224"/>
      <c r="E127" s="224"/>
      <c r="F127" s="223"/>
      <c r="G127" s="223"/>
      <c r="H127" s="223"/>
    </row>
    <row r="128">
      <c r="A128" s="222"/>
      <c r="B128" s="223"/>
      <c r="C128" s="223"/>
      <c r="D128" s="224"/>
      <c r="E128" s="224"/>
      <c r="F128" s="223"/>
      <c r="G128" s="223"/>
      <c r="H128" s="223"/>
    </row>
    <row r="129">
      <c r="A129" s="222"/>
      <c r="B129" s="223"/>
      <c r="C129" s="223"/>
      <c r="D129" s="224"/>
      <c r="E129" s="224"/>
      <c r="F129" s="223"/>
      <c r="G129" s="223"/>
      <c r="H129" s="223"/>
    </row>
    <row r="130">
      <c r="A130" s="222"/>
      <c r="B130" s="223"/>
      <c r="C130" s="223"/>
      <c r="D130" s="224"/>
      <c r="E130" s="224"/>
      <c r="F130" s="223"/>
      <c r="G130" s="223"/>
      <c r="H130" s="223"/>
    </row>
    <row r="131">
      <c r="A131" s="222"/>
      <c r="B131" s="223"/>
      <c r="C131" s="223"/>
      <c r="D131" s="224"/>
      <c r="E131" s="224"/>
      <c r="F131" s="223"/>
      <c r="G131" s="223"/>
      <c r="H131" s="223"/>
    </row>
    <row r="132">
      <c r="A132" s="222"/>
      <c r="B132" s="223"/>
      <c r="C132" s="223"/>
      <c r="D132" s="224"/>
      <c r="E132" s="224"/>
      <c r="F132" s="223"/>
      <c r="G132" s="223"/>
      <c r="H132" s="223"/>
    </row>
    <row r="133">
      <c r="A133" s="222"/>
      <c r="B133" s="223"/>
      <c r="C133" s="223"/>
      <c r="D133" s="224"/>
      <c r="E133" s="224"/>
      <c r="F133" s="223"/>
      <c r="G133" s="223"/>
      <c r="H133" s="223"/>
    </row>
    <row r="134">
      <c r="A134" s="222"/>
      <c r="B134" s="223"/>
      <c r="C134" s="223"/>
      <c r="D134" s="224"/>
      <c r="E134" s="224"/>
      <c r="F134" s="223"/>
      <c r="G134" s="223"/>
      <c r="H134" s="223"/>
    </row>
    <row r="135">
      <c r="A135" s="222"/>
      <c r="B135" s="223"/>
      <c r="C135" s="223"/>
      <c r="D135" s="224"/>
      <c r="E135" s="224"/>
      <c r="F135" s="223"/>
      <c r="G135" s="223"/>
      <c r="H135" s="223"/>
    </row>
    <row r="136">
      <c r="A136" s="222"/>
      <c r="B136" s="223"/>
      <c r="C136" s="223"/>
      <c r="D136" s="224"/>
      <c r="E136" s="224"/>
      <c r="F136" s="223"/>
      <c r="G136" s="223"/>
      <c r="H136" s="223"/>
    </row>
    <row r="137">
      <c r="A137" s="222"/>
      <c r="B137" s="223"/>
      <c r="C137" s="223"/>
      <c r="D137" s="224"/>
      <c r="E137" s="224"/>
      <c r="F137" s="223"/>
      <c r="G137" s="223"/>
      <c r="H137" s="223"/>
    </row>
    <row r="138">
      <c r="A138" s="222"/>
      <c r="B138" s="223"/>
      <c r="C138" s="223"/>
      <c r="D138" s="224"/>
      <c r="E138" s="224"/>
      <c r="F138" s="223"/>
      <c r="G138" s="223"/>
      <c r="H138" s="223"/>
    </row>
    <row r="139">
      <c r="A139" s="222"/>
      <c r="B139" s="223"/>
      <c r="C139" s="223"/>
      <c r="D139" s="224"/>
      <c r="E139" s="224"/>
      <c r="F139" s="223"/>
      <c r="G139" s="223"/>
      <c r="H139" s="223"/>
    </row>
    <row r="140">
      <c r="A140" s="222"/>
      <c r="B140" s="223"/>
      <c r="C140" s="223"/>
      <c r="D140" s="224"/>
      <c r="E140" s="224"/>
      <c r="F140" s="223"/>
      <c r="G140" s="223"/>
      <c r="H140" s="223"/>
    </row>
    <row r="141">
      <c r="A141" s="222"/>
      <c r="B141" s="223"/>
      <c r="C141" s="223"/>
      <c r="D141" s="224"/>
      <c r="E141" s="224"/>
      <c r="F141" s="223"/>
      <c r="G141" s="223"/>
      <c r="H141" s="223"/>
    </row>
    <row r="142">
      <c r="A142" s="222"/>
      <c r="B142" s="223"/>
      <c r="C142" s="223"/>
      <c r="D142" s="224"/>
      <c r="E142" s="224"/>
      <c r="F142" s="223"/>
      <c r="G142" s="223"/>
      <c r="H142" s="223"/>
    </row>
    <row r="143">
      <c r="A143" s="222"/>
      <c r="B143" s="223"/>
      <c r="C143" s="223"/>
      <c r="D143" s="224"/>
      <c r="E143" s="224"/>
      <c r="F143" s="223"/>
      <c r="G143" s="223"/>
      <c r="H143" s="223"/>
    </row>
    <row r="144">
      <c r="A144" s="222"/>
      <c r="B144" s="223"/>
      <c r="C144" s="223"/>
      <c r="D144" s="224"/>
      <c r="E144" s="224"/>
      <c r="F144" s="223"/>
      <c r="G144" s="223"/>
      <c r="H144" s="223"/>
    </row>
    <row r="145">
      <c r="A145" s="222"/>
      <c r="B145" s="223"/>
      <c r="C145" s="223"/>
      <c r="D145" s="224"/>
      <c r="E145" s="224"/>
      <c r="F145" s="223"/>
      <c r="G145" s="223"/>
      <c r="H145" s="223"/>
    </row>
    <row r="146">
      <c r="A146" s="222"/>
      <c r="B146" s="223"/>
      <c r="C146" s="223"/>
      <c r="D146" s="224"/>
      <c r="E146" s="224"/>
      <c r="F146" s="223"/>
      <c r="G146" s="223"/>
      <c r="H146" s="223"/>
    </row>
    <row r="147">
      <c r="A147" s="222"/>
      <c r="B147" s="223"/>
      <c r="C147" s="223"/>
      <c r="D147" s="224"/>
      <c r="E147" s="224"/>
      <c r="F147" s="223"/>
      <c r="G147" s="223"/>
      <c r="H147" s="223"/>
    </row>
    <row r="148">
      <c r="A148" s="222"/>
      <c r="B148" s="223"/>
      <c r="C148" s="223"/>
      <c r="D148" s="224"/>
      <c r="E148" s="224"/>
      <c r="F148" s="223"/>
      <c r="G148" s="223"/>
      <c r="H148" s="223"/>
    </row>
    <row r="149">
      <c r="A149" s="222"/>
      <c r="B149" s="223"/>
      <c r="C149" s="223"/>
      <c r="D149" s="224"/>
      <c r="E149" s="224"/>
      <c r="F149" s="223"/>
      <c r="G149" s="223"/>
      <c r="H149" s="223"/>
    </row>
    <row r="150">
      <c r="A150" s="222"/>
      <c r="B150" s="223"/>
      <c r="C150" s="223"/>
      <c r="D150" s="224"/>
      <c r="E150" s="224"/>
      <c r="F150" s="223"/>
      <c r="G150" s="223"/>
      <c r="H150" s="223"/>
    </row>
    <row r="151">
      <c r="A151" s="222"/>
      <c r="B151" s="223"/>
      <c r="C151" s="223"/>
      <c r="D151" s="224"/>
      <c r="E151" s="224"/>
      <c r="F151" s="223"/>
      <c r="G151" s="223"/>
      <c r="H151" s="223"/>
    </row>
    <row r="152">
      <c r="A152" s="222"/>
      <c r="B152" s="223"/>
      <c r="C152" s="223"/>
      <c r="D152" s="224"/>
      <c r="E152" s="224"/>
      <c r="F152" s="223"/>
      <c r="G152" s="223"/>
      <c r="H152" s="223"/>
    </row>
    <row r="153">
      <c r="A153" s="222"/>
      <c r="B153" s="223"/>
      <c r="C153" s="223"/>
      <c r="D153" s="224"/>
      <c r="E153" s="224"/>
      <c r="F153" s="223"/>
      <c r="G153" s="223"/>
      <c r="H153" s="223"/>
    </row>
    <row r="154">
      <c r="A154" s="222"/>
      <c r="B154" s="223"/>
      <c r="C154" s="223"/>
      <c r="D154" s="224"/>
      <c r="E154" s="224"/>
      <c r="F154" s="223"/>
      <c r="G154" s="223"/>
      <c r="H154" s="223"/>
    </row>
    <row r="155">
      <c r="A155" s="222"/>
      <c r="B155" s="223"/>
      <c r="C155" s="223"/>
      <c r="D155" s="224"/>
      <c r="E155" s="224"/>
      <c r="F155" s="223"/>
      <c r="G155" s="223"/>
      <c r="H155" s="223"/>
    </row>
    <row r="156">
      <c r="A156" s="222"/>
      <c r="B156" s="223"/>
      <c r="C156" s="223"/>
      <c r="D156" s="224"/>
      <c r="E156" s="224"/>
      <c r="F156" s="223"/>
      <c r="G156" s="223"/>
      <c r="H156" s="223"/>
    </row>
    <row r="157">
      <c r="A157" s="222"/>
      <c r="B157" s="223"/>
      <c r="C157" s="223"/>
      <c r="D157" s="224"/>
      <c r="E157" s="224"/>
      <c r="F157" s="223"/>
      <c r="G157" s="223"/>
      <c r="H157" s="223"/>
    </row>
    <row r="158">
      <c r="A158" s="222"/>
      <c r="B158" s="223"/>
      <c r="C158" s="223"/>
      <c r="D158" s="224"/>
      <c r="E158" s="224"/>
      <c r="F158" s="223"/>
      <c r="G158" s="223"/>
      <c r="H158" s="223"/>
    </row>
    <row r="159">
      <c r="A159" s="222"/>
      <c r="B159" s="223"/>
      <c r="C159" s="223"/>
      <c r="D159" s="224"/>
      <c r="E159" s="224"/>
      <c r="F159" s="223"/>
      <c r="G159" s="223"/>
      <c r="H159" s="223"/>
    </row>
    <row r="160">
      <c r="A160" s="222"/>
      <c r="B160" s="223"/>
      <c r="C160" s="223"/>
      <c r="D160" s="224"/>
      <c r="E160" s="224"/>
      <c r="F160" s="223"/>
      <c r="G160" s="223"/>
      <c r="H160" s="223"/>
    </row>
    <row r="161">
      <c r="A161" s="222"/>
      <c r="B161" s="223"/>
      <c r="C161" s="223"/>
      <c r="D161" s="224"/>
      <c r="E161" s="224"/>
      <c r="F161" s="223"/>
      <c r="G161" s="223"/>
      <c r="H161" s="223"/>
    </row>
    <row r="162">
      <c r="A162" s="222"/>
      <c r="B162" s="223"/>
      <c r="C162" s="223"/>
      <c r="D162" s="224"/>
      <c r="E162" s="224"/>
      <c r="F162" s="223"/>
      <c r="G162" s="223"/>
      <c r="H162" s="223"/>
    </row>
    <row r="163">
      <c r="A163" s="222"/>
      <c r="B163" s="223"/>
      <c r="C163" s="223"/>
      <c r="D163" s="224"/>
      <c r="E163" s="224"/>
      <c r="F163" s="223"/>
      <c r="G163" s="223"/>
      <c r="H163" s="223"/>
    </row>
    <row r="164">
      <c r="A164" s="222"/>
      <c r="B164" s="223"/>
      <c r="C164" s="223"/>
      <c r="D164" s="224"/>
      <c r="E164" s="224"/>
      <c r="F164" s="223"/>
      <c r="G164" s="223"/>
      <c r="H164" s="223"/>
    </row>
    <row r="165">
      <c r="A165" s="222"/>
      <c r="B165" s="223"/>
      <c r="C165" s="223"/>
      <c r="D165" s="224"/>
      <c r="E165" s="224"/>
      <c r="F165" s="223"/>
      <c r="G165" s="223"/>
      <c r="H165" s="223"/>
    </row>
    <row r="166">
      <c r="A166" s="222"/>
      <c r="B166" s="223"/>
      <c r="C166" s="223"/>
      <c r="D166" s="224"/>
      <c r="E166" s="224"/>
      <c r="F166" s="223"/>
      <c r="G166" s="223"/>
      <c r="H166" s="223"/>
    </row>
    <row r="167">
      <c r="A167" s="222"/>
      <c r="B167" s="223"/>
      <c r="C167" s="223"/>
      <c r="D167" s="224"/>
      <c r="E167" s="224"/>
      <c r="F167" s="223"/>
      <c r="G167" s="223"/>
      <c r="H167" s="223"/>
    </row>
    <row r="168">
      <c r="A168" s="222"/>
      <c r="B168" s="223"/>
      <c r="C168" s="223"/>
      <c r="D168" s="224"/>
      <c r="E168" s="224"/>
      <c r="F168" s="223"/>
      <c r="G168" s="223"/>
      <c r="H168" s="223"/>
    </row>
    <row r="169">
      <c r="A169" s="222"/>
      <c r="B169" s="223"/>
      <c r="C169" s="223"/>
      <c r="D169" s="224"/>
      <c r="E169" s="224"/>
      <c r="F169" s="223"/>
      <c r="G169" s="223"/>
      <c r="H169" s="223"/>
    </row>
    <row r="170">
      <c r="A170" s="222"/>
      <c r="B170" s="223"/>
      <c r="C170" s="223"/>
      <c r="D170" s="224"/>
      <c r="E170" s="224"/>
      <c r="F170" s="223"/>
      <c r="G170" s="223"/>
      <c r="H170" s="223"/>
    </row>
    <row r="171">
      <c r="A171" s="222"/>
      <c r="B171" s="223"/>
      <c r="C171" s="223"/>
      <c r="D171" s="224"/>
      <c r="E171" s="224"/>
      <c r="F171" s="223"/>
      <c r="G171" s="223"/>
      <c r="H171" s="223"/>
    </row>
    <row r="172">
      <c r="A172" s="222"/>
      <c r="B172" s="223"/>
      <c r="C172" s="223"/>
      <c r="D172" s="224"/>
      <c r="E172" s="224"/>
      <c r="F172" s="223"/>
      <c r="G172" s="223"/>
      <c r="H172" s="223"/>
    </row>
    <row r="173">
      <c r="A173" s="222"/>
      <c r="B173" s="223"/>
      <c r="C173" s="223"/>
      <c r="D173" s="224"/>
      <c r="E173" s="224"/>
      <c r="F173" s="223"/>
      <c r="G173" s="223"/>
      <c r="H173" s="223"/>
    </row>
    <row r="174">
      <c r="A174" s="222"/>
      <c r="B174" s="223"/>
      <c r="C174" s="223"/>
      <c r="D174" s="224"/>
      <c r="E174" s="224"/>
      <c r="F174" s="223"/>
      <c r="G174" s="223"/>
      <c r="H174" s="223"/>
    </row>
    <row r="175">
      <c r="A175" s="222"/>
      <c r="B175" s="223"/>
      <c r="C175" s="223"/>
      <c r="D175" s="224"/>
      <c r="E175" s="224"/>
      <c r="F175" s="223"/>
      <c r="G175" s="223"/>
      <c r="H175" s="223"/>
    </row>
    <row r="176">
      <c r="A176" s="222"/>
      <c r="B176" s="223"/>
      <c r="C176" s="223"/>
      <c r="D176" s="224"/>
      <c r="E176" s="224"/>
      <c r="F176" s="223"/>
      <c r="G176" s="223"/>
      <c r="H176" s="223"/>
    </row>
    <row r="177">
      <c r="A177" s="222"/>
      <c r="B177" s="223"/>
      <c r="C177" s="223"/>
      <c r="D177" s="224"/>
      <c r="E177" s="224"/>
      <c r="F177" s="223"/>
      <c r="G177" s="223"/>
      <c r="H177" s="223"/>
    </row>
    <row r="178">
      <c r="A178" s="222"/>
      <c r="B178" s="223"/>
      <c r="C178" s="223"/>
      <c r="D178" s="224"/>
      <c r="E178" s="224"/>
      <c r="F178" s="223"/>
      <c r="G178" s="223"/>
      <c r="H178" s="223"/>
    </row>
    <row r="179">
      <c r="A179" s="222"/>
      <c r="B179" s="223"/>
      <c r="C179" s="223"/>
      <c r="D179" s="224"/>
      <c r="E179" s="224"/>
      <c r="F179" s="223"/>
      <c r="G179" s="223"/>
      <c r="H179" s="223"/>
    </row>
    <row r="180">
      <c r="A180" s="222"/>
      <c r="B180" s="223"/>
      <c r="C180" s="223"/>
      <c r="D180" s="224"/>
      <c r="E180" s="224"/>
      <c r="F180" s="223"/>
      <c r="G180" s="223"/>
      <c r="H180" s="223"/>
    </row>
    <row r="181">
      <c r="A181" s="222"/>
      <c r="B181" s="223"/>
      <c r="C181" s="223"/>
      <c r="D181" s="224"/>
      <c r="E181" s="224"/>
      <c r="F181" s="223"/>
      <c r="G181" s="223"/>
      <c r="H181" s="223"/>
    </row>
    <row r="182">
      <c r="A182" s="222"/>
      <c r="B182" s="223"/>
      <c r="C182" s="223"/>
      <c r="D182" s="224"/>
      <c r="E182" s="224"/>
      <c r="F182" s="223"/>
      <c r="G182" s="223"/>
      <c r="H182" s="223"/>
    </row>
    <row r="183">
      <c r="A183" s="222"/>
      <c r="B183" s="223"/>
      <c r="C183" s="223"/>
      <c r="D183" s="224"/>
      <c r="E183" s="224"/>
      <c r="F183" s="223"/>
      <c r="G183" s="223"/>
      <c r="H183" s="223"/>
    </row>
    <row r="184">
      <c r="A184" s="222"/>
      <c r="B184" s="223"/>
      <c r="C184" s="223"/>
      <c r="D184" s="224"/>
      <c r="E184" s="224"/>
      <c r="F184" s="223"/>
      <c r="G184" s="223"/>
      <c r="H184" s="223"/>
    </row>
    <row r="185">
      <c r="A185" s="222"/>
      <c r="B185" s="223"/>
      <c r="C185" s="223"/>
      <c r="D185" s="224"/>
      <c r="E185" s="224"/>
      <c r="F185" s="223"/>
      <c r="G185" s="223"/>
      <c r="H185" s="223"/>
    </row>
    <row r="186">
      <c r="A186" s="222"/>
      <c r="B186" s="223"/>
      <c r="C186" s="223"/>
      <c r="D186" s="224"/>
      <c r="E186" s="224"/>
      <c r="F186" s="223"/>
      <c r="G186" s="223"/>
      <c r="H186" s="223"/>
    </row>
    <row r="187">
      <c r="A187" s="222"/>
      <c r="B187" s="223"/>
      <c r="C187" s="223"/>
      <c r="D187" s="224"/>
      <c r="E187" s="224"/>
      <c r="F187" s="223"/>
      <c r="G187" s="223"/>
      <c r="H187" s="223"/>
    </row>
    <row r="188">
      <c r="A188" s="222"/>
      <c r="B188" s="223"/>
      <c r="C188" s="223"/>
      <c r="D188" s="224"/>
      <c r="E188" s="224"/>
      <c r="F188" s="223"/>
      <c r="G188" s="223"/>
      <c r="H188" s="223"/>
    </row>
    <row r="189">
      <c r="A189" s="222"/>
      <c r="B189" s="223"/>
      <c r="C189" s="223"/>
      <c r="D189" s="224"/>
      <c r="E189" s="224"/>
      <c r="F189" s="223"/>
      <c r="G189" s="223"/>
      <c r="H189" s="223"/>
    </row>
    <row r="190">
      <c r="A190" s="222"/>
      <c r="B190" s="223"/>
      <c r="C190" s="223"/>
      <c r="D190" s="224"/>
      <c r="E190" s="224"/>
      <c r="F190" s="223"/>
      <c r="G190" s="223"/>
      <c r="H190" s="223"/>
    </row>
    <row r="191">
      <c r="A191" s="222"/>
      <c r="B191" s="223"/>
      <c r="C191" s="223"/>
      <c r="D191" s="224"/>
      <c r="E191" s="224"/>
      <c r="F191" s="223"/>
      <c r="G191" s="223"/>
      <c r="H191" s="223"/>
    </row>
    <row r="192">
      <c r="A192" s="222"/>
      <c r="B192" s="223"/>
      <c r="C192" s="223"/>
      <c r="D192" s="224"/>
      <c r="E192" s="224"/>
      <c r="F192" s="223"/>
      <c r="G192" s="223"/>
      <c r="H192" s="223"/>
    </row>
    <row r="193">
      <c r="A193" s="222"/>
      <c r="B193" s="223"/>
      <c r="C193" s="223"/>
      <c r="D193" s="224"/>
      <c r="E193" s="224"/>
      <c r="F193" s="223"/>
      <c r="G193" s="223"/>
      <c r="H193" s="223"/>
    </row>
    <row r="194">
      <c r="A194" s="222"/>
      <c r="B194" s="223"/>
      <c r="C194" s="223"/>
      <c r="D194" s="224"/>
      <c r="E194" s="224"/>
      <c r="F194" s="223"/>
      <c r="G194" s="223"/>
      <c r="H194" s="223"/>
    </row>
    <row r="195">
      <c r="A195" s="222"/>
      <c r="B195" s="223"/>
      <c r="C195" s="223"/>
      <c r="D195" s="224"/>
      <c r="E195" s="224"/>
      <c r="F195" s="223"/>
      <c r="G195" s="223"/>
      <c r="H195" s="223"/>
    </row>
    <row r="196">
      <c r="A196" s="222"/>
      <c r="B196" s="223"/>
      <c r="C196" s="223"/>
      <c r="D196" s="224"/>
      <c r="E196" s="224"/>
      <c r="F196" s="223"/>
      <c r="G196" s="223"/>
      <c r="H196" s="223"/>
    </row>
    <row r="197">
      <c r="A197" s="222"/>
      <c r="B197" s="223"/>
      <c r="C197" s="223"/>
      <c r="D197" s="224"/>
      <c r="E197" s="224"/>
      <c r="F197" s="223"/>
      <c r="G197" s="223"/>
      <c r="H197" s="223"/>
    </row>
    <row r="198">
      <c r="A198" s="222"/>
      <c r="B198" s="223"/>
      <c r="C198" s="223"/>
      <c r="D198" s="224"/>
      <c r="E198" s="224"/>
      <c r="F198" s="223"/>
      <c r="G198" s="223"/>
      <c r="H198" s="223"/>
    </row>
    <row r="199">
      <c r="A199" s="222"/>
      <c r="B199" s="223"/>
      <c r="C199" s="223"/>
      <c r="D199" s="224"/>
      <c r="E199" s="224"/>
      <c r="F199" s="223"/>
      <c r="G199" s="223"/>
      <c r="H199" s="223"/>
    </row>
    <row r="200">
      <c r="A200" s="222"/>
      <c r="B200" s="223"/>
      <c r="C200" s="223"/>
      <c r="D200" s="224"/>
      <c r="E200" s="224"/>
      <c r="F200" s="223"/>
      <c r="G200" s="223"/>
      <c r="H200" s="223"/>
    </row>
    <row r="201">
      <c r="A201" s="222"/>
      <c r="B201" s="223"/>
      <c r="C201" s="223"/>
      <c r="D201" s="224"/>
      <c r="E201" s="224"/>
      <c r="F201" s="223"/>
      <c r="G201" s="223"/>
      <c r="H201" s="223"/>
    </row>
    <row r="202">
      <c r="A202" s="222"/>
      <c r="B202" s="223"/>
      <c r="C202" s="223"/>
      <c r="D202" s="224"/>
      <c r="E202" s="224"/>
      <c r="F202" s="223"/>
      <c r="G202" s="223"/>
      <c r="H202" s="223"/>
    </row>
    <row r="203">
      <c r="A203" s="222"/>
      <c r="B203" s="223"/>
      <c r="C203" s="223"/>
      <c r="D203" s="224"/>
      <c r="E203" s="224"/>
      <c r="F203" s="223"/>
      <c r="G203" s="223"/>
      <c r="H203" s="223"/>
    </row>
    <row r="204">
      <c r="A204" s="222"/>
      <c r="B204" s="223"/>
      <c r="C204" s="223"/>
      <c r="D204" s="224"/>
      <c r="E204" s="224"/>
      <c r="F204" s="223"/>
      <c r="G204" s="223"/>
      <c r="H204" s="223"/>
    </row>
    <row r="205">
      <c r="A205" s="222"/>
      <c r="B205" s="223"/>
      <c r="C205" s="223"/>
      <c r="D205" s="224"/>
      <c r="E205" s="224"/>
      <c r="F205" s="223"/>
      <c r="G205" s="223"/>
      <c r="H205" s="223"/>
    </row>
    <row r="206">
      <c r="A206" s="222"/>
      <c r="B206" s="223"/>
      <c r="C206" s="223"/>
      <c r="D206" s="224"/>
      <c r="E206" s="224"/>
      <c r="F206" s="223"/>
      <c r="G206" s="223"/>
      <c r="H206" s="223"/>
    </row>
    <row r="207">
      <c r="A207" s="222"/>
      <c r="B207" s="223"/>
      <c r="C207" s="223"/>
      <c r="D207" s="224"/>
      <c r="E207" s="224"/>
      <c r="F207" s="223"/>
      <c r="G207" s="223"/>
      <c r="H207" s="223"/>
    </row>
    <row r="208">
      <c r="A208" s="222"/>
      <c r="B208" s="223"/>
      <c r="C208" s="223"/>
      <c r="D208" s="224"/>
      <c r="E208" s="224"/>
      <c r="F208" s="223"/>
      <c r="G208" s="223"/>
      <c r="H208" s="223"/>
    </row>
    <row r="209">
      <c r="A209" s="222"/>
      <c r="B209" s="223"/>
      <c r="C209" s="223"/>
      <c r="D209" s="224"/>
      <c r="E209" s="224"/>
      <c r="F209" s="223"/>
      <c r="G209" s="223"/>
      <c r="H209" s="223"/>
    </row>
    <row r="210">
      <c r="A210" s="225"/>
    </row>
    <row r="211">
      <c r="A211" s="225"/>
    </row>
    <row r="212">
      <c r="A212" s="225"/>
    </row>
    <row r="213">
      <c r="A213" s="225"/>
    </row>
    <row r="214">
      <c r="A214" s="225"/>
    </row>
    <row r="215">
      <c r="A215" s="225"/>
    </row>
    <row r="216">
      <c r="A216" s="225"/>
    </row>
    <row r="217">
      <c r="A217" s="225"/>
    </row>
    <row r="218">
      <c r="A218" s="225"/>
    </row>
    <row r="219">
      <c r="A219" s="225"/>
    </row>
    <row r="220">
      <c r="A220" s="225"/>
    </row>
    <row r="221">
      <c r="A221" s="225"/>
    </row>
    <row r="222">
      <c r="A222" s="225"/>
    </row>
    <row r="223">
      <c r="A223" s="225"/>
    </row>
    <row r="224">
      <c r="A224" s="225"/>
    </row>
    <row r="225">
      <c r="A225" s="225"/>
    </row>
    <row r="226">
      <c r="A226" s="225"/>
    </row>
    <row r="227">
      <c r="A227" s="225"/>
    </row>
    <row r="228">
      <c r="A228" s="225"/>
    </row>
    <row r="229">
      <c r="A229" s="225"/>
    </row>
    <row r="230">
      <c r="A230" s="225"/>
    </row>
    <row r="231">
      <c r="A231" s="225"/>
    </row>
    <row r="232">
      <c r="A232" s="225"/>
    </row>
    <row r="233">
      <c r="A233" s="225"/>
    </row>
    <row r="234">
      <c r="A234" s="225"/>
    </row>
    <row r="235">
      <c r="A235" s="225"/>
    </row>
    <row r="236">
      <c r="A236" s="225"/>
    </row>
    <row r="237">
      <c r="A237" s="225"/>
    </row>
    <row r="238">
      <c r="A238" s="225"/>
    </row>
    <row r="239">
      <c r="A239" s="225"/>
    </row>
    <row r="240">
      <c r="A240" s="225"/>
    </row>
    <row r="241">
      <c r="A241" s="225"/>
    </row>
    <row r="242">
      <c r="A242" s="225"/>
    </row>
    <row r="243">
      <c r="A243" s="225"/>
    </row>
    <row r="244">
      <c r="A244" s="225"/>
    </row>
    <row r="245">
      <c r="A245" s="225"/>
    </row>
    <row r="246">
      <c r="A246" s="225"/>
    </row>
    <row r="247">
      <c r="A247" s="225"/>
    </row>
    <row r="248">
      <c r="A248" s="225"/>
    </row>
    <row r="249">
      <c r="A249" s="225"/>
    </row>
    <row r="250">
      <c r="A250" s="225"/>
    </row>
    <row r="251">
      <c r="A251" s="225"/>
    </row>
    <row r="252">
      <c r="A252" s="225"/>
    </row>
    <row r="253">
      <c r="A253" s="225"/>
    </row>
    <row r="254">
      <c r="A254" s="225"/>
    </row>
    <row r="255">
      <c r="A255" s="225"/>
    </row>
    <row r="256">
      <c r="A256" s="225"/>
    </row>
    <row r="257">
      <c r="A257" s="225"/>
    </row>
    <row r="258">
      <c r="A258" s="225"/>
    </row>
    <row r="259">
      <c r="A259" s="225"/>
    </row>
    <row r="260">
      <c r="A260" s="225"/>
    </row>
    <row r="261">
      <c r="A261" s="225"/>
    </row>
    <row r="262">
      <c r="A262" s="225"/>
    </row>
    <row r="263">
      <c r="A263" s="225"/>
    </row>
    <row r="264">
      <c r="A264" s="225"/>
    </row>
    <row r="265">
      <c r="A265" s="225"/>
    </row>
    <row r="266">
      <c r="A266" s="225"/>
    </row>
    <row r="267">
      <c r="A267" s="225"/>
    </row>
    <row r="268">
      <c r="A268" s="225"/>
    </row>
    <row r="269">
      <c r="A269" s="225"/>
    </row>
    <row r="270">
      <c r="A270" s="225"/>
    </row>
    <row r="271">
      <c r="A271" s="225"/>
    </row>
    <row r="272">
      <c r="A272" s="225"/>
    </row>
    <row r="273">
      <c r="A273" s="225"/>
    </row>
    <row r="274">
      <c r="A274" s="225"/>
    </row>
    <row r="275">
      <c r="A275" s="225"/>
    </row>
    <row r="276">
      <c r="A276" s="225"/>
    </row>
    <row r="277">
      <c r="A277" s="225"/>
    </row>
    <row r="278">
      <c r="A278" s="225"/>
    </row>
    <row r="279">
      <c r="A279" s="225"/>
    </row>
    <row r="280">
      <c r="A280" s="225"/>
    </row>
    <row r="281">
      <c r="A281" s="225"/>
    </row>
    <row r="282">
      <c r="A282" s="225"/>
    </row>
    <row r="283">
      <c r="A283" s="225"/>
    </row>
    <row r="284">
      <c r="A284" s="225"/>
    </row>
    <row r="285">
      <c r="A285" s="225"/>
    </row>
    <row r="286">
      <c r="A286" s="225"/>
    </row>
    <row r="287">
      <c r="A287" s="225"/>
    </row>
    <row r="288">
      <c r="A288" s="225"/>
    </row>
    <row r="289">
      <c r="A289" s="225"/>
    </row>
    <row r="290">
      <c r="A290" s="225"/>
    </row>
    <row r="291">
      <c r="A291" s="225"/>
    </row>
    <row r="292">
      <c r="A292" s="225"/>
    </row>
    <row r="293">
      <c r="A293" s="225"/>
    </row>
    <row r="294">
      <c r="A294" s="225"/>
    </row>
    <row r="295">
      <c r="A295" s="225"/>
    </row>
    <row r="296">
      <c r="A296" s="225"/>
    </row>
    <row r="297">
      <c r="A297" s="225"/>
    </row>
    <row r="298">
      <c r="A298" s="225"/>
    </row>
    <row r="299">
      <c r="A299" s="225"/>
    </row>
    <row r="300">
      <c r="A300" s="225"/>
    </row>
    <row r="301">
      <c r="A301" s="225"/>
    </row>
    <row r="302">
      <c r="A302" s="225"/>
    </row>
    <row r="303">
      <c r="A303" s="225"/>
    </row>
    <row r="304">
      <c r="A304" s="225"/>
    </row>
    <row r="305">
      <c r="A305" s="225"/>
    </row>
    <row r="306">
      <c r="A306" s="225"/>
    </row>
    <row r="307">
      <c r="A307" s="225"/>
    </row>
    <row r="308">
      <c r="A308" s="225"/>
    </row>
    <row r="309">
      <c r="A309" s="225"/>
    </row>
    <row r="310">
      <c r="A310" s="225"/>
    </row>
    <row r="311">
      <c r="A311" s="225"/>
    </row>
    <row r="312">
      <c r="A312" s="225"/>
    </row>
    <row r="313">
      <c r="A313" s="225"/>
    </row>
    <row r="314">
      <c r="A314" s="225"/>
    </row>
    <row r="315">
      <c r="A315" s="225"/>
    </row>
    <row r="316">
      <c r="A316" s="225"/>
    </row>
    <row r="317">
      <c r="A317" s="225"/>
    </row>
    <row r="318">
      <c r="A318" s="225"/>
    </row>
    <row r="319">
      <c r="A319" s="225"/>
    </row>
    <row r="320">
      <c r="A320" s="225"/>
    </row>
    <row r="321">
      <c r="A321" s="225"/>
    </row>
    <row r="322">
      <c r="A322" s="225"/>
    </row>
    <row r="323">
      <c r="A323" s="225"/>
    </row>
    <row r="324">
      <c r="A324" s="225"/>
    </row>
    <row r="325">
      <c r="A325" s="225"/>
    </row>
    <row r="326">
      <c r="A326" s="225"/>
    </row>
    <row r="327">
      <c r="A327" s="225"/>
    </row>
    <row r="328">
      <c r="A328" s="225"/>
    </row>
    <row r="329">
      <c r="A329" s="225"/>
    </row>
    <row r="330">
      <c r="A330" s="225"/>
    </row>
    <row r="331">
      <c r="A331" s="225"/>
    </row>
    <row r="332">
      <c r="A332" s="225"/>
    </row>
    <row r="333">
      <c r="A333" s="225"/>
    </row>
    <row r="334">
      <c r="A334" s="225"/>
    </row>
    <row r="335">
      <c r="A335" s="225"/>
    </row>
    <row r="336">
      <c r="A336" s="225"/>
    </row>
    <row r="337">
      <c r="A337" s="225"/>
    </row>
    <row r="338">
      <c r="A338" s="225"/>
    </row>
    <row r="339">
      <c r="A339" s="225"/>
    </row>
    <row r="340">
      <c r="A340" s="225"/>
    </row>
    <row r="341">
      <c r="A341" s="225"/>
    </row>
    <row r="342">
      <c r="A342" s="225"/>
    </row>
    <row r="343">
      <c r="A343" s="225"/>
    </row>
    <row r="344">
      <c r="A344" s="225"/>
    </row>
    <row r="345">
      <c r="A345" s="225"/>
    </row>
    <row r="346">
      <c r="A346" s="225"/>
    </row>
    <row r="347">
      <c r="A347" s="225"/>
    </row>
    <row r="348">
      <c r="A348" s="225"/>
    </row>
    <row r="349">
      <c r="A349" s="225"/>
    </row>
    <row r="350">
      <c r="A350" s="225"/>
    </row>
    <row r="351">
      <c r="A351" s="225"/>
    </row>
    <row r="352">
      <c r="A352" s="225"/>
    </row>
    <row r="353">
      <c r="A353" s="225"/>
    </row>
    <row r="354">
      <c r="A354" s="225"/>
    </row>
    <row r="355">
      <c r="A355" s="225"/>
    </row>
    <row r="356">
      <c r="A356" s="225"/>
    </row>
    <row r="357">
      <c r="A357" s="225"/>
    </row>
    <row r="358">
      <c r="A358" s="225"/>
    </row>
    <row r="359">
      <c r="A359" s="225"/>
    </row>
    <row r="360">
      <c r="A360" s="225"/>
    </row>
    <row r="361">
      <c r="A361" s="225"/>
    </row>
    <row r="362">
      <c r="A362" s="225"/>
    </row>
    <row r="363">
      <c r="A363" s="225"/>
    </row>
    <row r="364">
      <c r="A364" s="225"/>
    </row>
    <row r="365">
      <c r="A365" s="225"/>
    </row>
    <row r="366">
      <c r="A366" s="225"/>
    </row>
    <row r="367">
      <c r="A367" s="225"/>
    </row>
    <row r="368">
      <c r="A368" s="225"/>
    </row>
    <row r="369">
      <c r="A369" s="225"/>
    </row>
    <row r="370">
      <c r="A370" s="225"/>
    </row>
    <row r="371">
      <c r="A371" s="225"/>
    </row>
    <row r="372">
      <c r="A372" s="225"/>
    </row>
    <row r="373">
      <c r="A373" s="225"/>
    </row>
    <row r="374">
      <c r="A374" s="225"/>
    </row>
    <row r="375">
      <c r="A375" s="225"/>
    </row>
    <row r="376">
      <c r="A376" s="225"/>
    </row>
    <row r="377">
      <c r="A377" s="225"/>
    </row>
    <row r="378">
      <c r="A378" s="225"/>
    </row>
    <row r="379">
      <c r="A379" s="225"/>
    </row>
    <row r="380">
      <c r="A380" s="225"/>
    </row>
    <row r="381">
      <c r="A381" s="225"/>
    </row>
    <row r="382">
      <c r="A382" s="225"/>
    </row>
    <row r="383">
      <c r="A383" s="225"/>
    </row>
    <row r="384">
      <c r="A384" s="225"/>
    </row>
    <row r="385">
      <c r="A385" s="225"/>
    </row>
    <row r="386">
      <c r="A386" s="225"/>
    </row>
    <row r="387">
      <c r="A387" s="225"/>
    </row>
    <row r="388">
      <c r="A388" s="225"/>
    </row>
    <row r="389">
      <c r="A389" s="225"/>
    </row>
    <row r="390">
      <c r="A390" s="225"/>
    </row>
    <row r="391">
      <c r="A391" s="225"/>
    </row>
    <row r="392">
      <c r="A392" s="225"/>
    </row>
    <row r="393">
      <c r="A393" s="225"/>
    </row>
    <row r="394">
      <c r="A394" s="225"/>
    </row>
    <row r="395">
      <c r="A395" s="225"/>
    </row>
    <row r="396">
      <c r="A396" s="225"/>
    </row>
    <row r="397">
      <c r="A397" s="225"/>
    </row>
    <row r="398">
      <c r="A398" s="225"/>
    </row>
    <row r="399">
      <c r="A399" s="225"/>
    </row>
    <row r="400">
      <c r="A400" s="225"/>
    </row>
    <row r="401">
      <c r="A401" s="225"/>
    </row>
    <row r="402">
      <c r="A402" s="225"/>
    </row>
    <row r="403">
      <c r="A403" s="225"/>
    </row>
    <row r="404">
      <c r="A404" s="225"/>
    </row>
    <row r="405">
      <c r="A405" s="225"/>
    </row>
    <row r="406">
      <c r="A406" s="225"/>
    </row>
    <row r="407">
      <c r="A407" s="225"/>
    </row>
    <row r="408">
      <c r="A408" s="225"/>
    </row>
    <row r="409">
      <c r="A409" s="225"/>
    </row>
    <row r="410">
      <c r="A410" s="225"/>
    </row>
    <row r="411">
      <c r="A411" s="225"/>
    </row>
    <row r="412">
      <c r="A412" s="225"/>
    </row>
    <row r="413">
      <c r="A413" s="225"/>
    </row>
    <row r="414">
      <c r="A414" s="225"/>
    </row>
    <row r="415">
      <c r="A415" s="225"/>
    </row>
    <row r="416">
      <c r="A416" s="225"/>
    </row>
    <row r="417">
      <c r="A417" s="225"/>
    </row>
    <row r="418">
      <c r="A418" s="225"/>
    </row>
    <row r="419">
      <c r="A419" s="225"/>
    </row>
    <row r="420">
      <c r="A420" s="225"/>
    </row>
    <row r="421">
      <c r="A421" s="225"/>
    </row>
    <row r="422">
      <c r="A422" s="225"/>
    </row>
    <row r="423">
      <c r="A423" s="225"/>
    </row>
    <row r="424">
      <c r="A424" s="225"/>
    </row>
    <row r="425">
      <c r="A425" s="225"/>
    </row>
    <row r="426">
      <c r="A426" s="225"/>
    </row>
    <row r="427">
      <c r="A427" s="225"/>
    </row>
    <row r="428">
      <c r="A428" s="225"/>
    </row>
    <row r="429">
      <c r="A429" s="225"/>
    </row>
    <row r="430">
      <c r="A430" s="225"/>
    </row>
    <row r="431">
      <c r="A431" s="225"/>
    </row>
    <row r="432">
      <c r="A432" s="225"/>
    </row>
    <row r="433">
      <c r="A433" s="225"/>
    </row>
    <row r="434">
      <c r="A434" s="225"/>
    </row>
    <row r="435">
      <c r="A435" s="225"/>
    </row>
    <row r="436">
      <c r="A436" s="225"/>
    </row>
    <row r="437">
      <c r="A437" s="225"/>
    </row>
    <row r="438">
      <c r="A438" s="225"/>
    </row>
    <row r="439">
      <c r="A439" s="225"/>
    </row>
    <row r="440">
      <c r="A440" s="225"/>
    </row>
    <row r="441">
      <c r="A441" s="225"/>
    </row>
    <row r="442">
      <c r="A442" s="225"/>
    </row>
    <row r="443">
      <c r="A443" s="225"/>
    </row>
    <row r="444">
      <c r="A444" s="225"/>
    </row>
    <row r="445">
      <c r="A445" s="225"/>
    </row>
    <row r="446">
      <c r="A446" s="225"/>
    </row>
    <row r="447">
      <c r="A447" s="225"/>
    </row>
    <row r="448">
      <c r="A448" s="225"/>
    </row>
    <row r="449">
      <c r="A449" s="225"/>
    </row>
    <row r="450">
      <c r="A450" s="225"/>
    </row>
    <row r="451">
      <c r="A451" s="225"/>
    </row>
    <row r="452">
      <c r="A452" s="225"/>
    </row>
    <row r="453">
      <c r="A453" s="225"/>
    </row>
    <row r="454">
      <c r="A454" s="225"/>
    </row>
    <row r="455">
      <c r="A455" s="225"/>
    </row>
    <row r="456">
      <c r="A456" s="225"/>
    </row>
    <row r="457">
      <c r="A457" s="225"/>
    </row>
    <row r="458">
      <c r="A458" s="225"/>
    </row>
    <row r="459">
      <c r="A459" s="225"/>
    </row>
    <row r="460">
      <c r="A460" s="225"/>
    </row>
    <row r="461">
      <c r="A461" s="225"/>
    </row>
    <row r="462">
      <c r="A462" s="225"/>
    </row>
    <row r="463">
      <c r="A463" s="225"/>
    </row>
    <row r="464">
      <c r="A464" s="225"/>
    </row>
    <row r="465">
      <c r="A465" s="225"/>
    </row>
    <row r="466">
      <c r="A466" s="225"/>
    </row>
    <row r="467">
      <c r="A467" s="225"/>
    </row>
    <row r="468">
      <c r="A468" s="225"/>
    </row>
    <row r="469">
      <c r="A469" s="225"/>
    </row>
    <row r="470">
      <c r="A470" s="225"/>
    </row>
    <row r="471">
      <c r="A471" s="225"/>
    </row>
    <row r="472">
      <c r="A472" s="225"/>
    </row>
    <row r="473">
      <c r="A473" s="225"/>
    </row>
    <row r="474">
      <c r="A474" s="225"/>
    </row>
    <row r="475">
      <c r="A475" s="225"/>
    </row>
    <row r="476">
      <c r="A476" s="225"/>
    </row>
    <row r="477">
      <c r="A477" s="225"/>
    </row>
    <row r="478">
      <c r="A478" s="225"/>
    </row>
    <row r="479">
      <c r="A479" s="225"/>
    </row>
    <row r="480">
      <c r="A480" s="225"/>
    </row>
    <row r="481">
      <c r="A481" s="225"/>
    </row>
    <row r="482">
      <c r="A482" s="225"/>
    </row>
    <row r="483">
      <c r="A483" s="225"/>
    </row>
    <row r="484">
      <c r="A484" s="225"/>
    </row>
    <row r="485">
      <c r="A485" s="225"/>
    </row>
    <row r="486">
      <c r="A486" s="225"/>
    </row>
    <row r="487">
      <c r="A487" s="225"/>
    </row>
    <row r="488">
      <c r="A488" s="225"/>
    </row>
    <row r="489">
      <c r="A489" s="225"/>
    </row>
    <row r="490">
      <c r="A490" s="225"/>
    </row>
    <row r="491">
      <c r="A491" s="225"/>
    </row>
    <row r="492">
      <c r="A492" s="225"/>
    </row>
    <row r="493">
      <c r="A493" s="225"/>
    </row>
    <row r="494">
      <c r="A494" s="225"/>
    </row>
    <row r="495">
      <c r="A495" s="225"/>
    </row>
    <row r="496">
      <c r="A496" s="225"/>
    </row>
    <row r="497">
      <c r="A497" s="225"/>
    </row>
    <row r="498">
      <c r="A498" s="225"/>
    </row>
    <row r="499">
      <c r="A499" s="225"/>
    </row>
    <row r="500">
      <c r="A500" s="225"/>
    </row>
    <row r="501">
      <c r="A501" s="225"/>
    </row>
    <row r="502">
      <c r="A502" s="225"/>
    </row>
    <row r="503">
      <c r="A503" s="225"/>
    </row>
    <row r="504">
      <c r="A504" s="225"/>
    </row>
    <row r="505">
      <c r="A505" s="225"/>
    </row>
    <row r="506">
      <c r="A506" s="225"/>
    </row>
    <row r="507">
      <c r="A507" s="225"/>
    </row>
    <row r="508">
      <c r="A508" s="225"/>
    </row>
    <row r="509">
      <c r="A509" s="225"/>
    </row>
    <row r="510">
      <c r="A510" s="225"/>
    </row>
    <row r="511">
      <c r="A511" s="225"/>
    </row>
    <row r="512">
      <c r="A512" s="225"/>
    </row>
    <row r="513">
      <c r="A513" s="225"/>
    </row>
    <row r="514">
      <c r="A514" s="225"/>
    </row>
    <row r="515">
      <c r="A515" s="225"/>
    </row>
    <row r="516">
      <c r="A516" s="225"/>
    </row>
    <row r="517">
      <c r="A517" s="225"/>
    </row>
    <row r="518">
      <c r="A518" s="225"/>
    </row>
    <row r="519">
      <c r="A519" s="225"/>
    </row>
    <row r="520">
      <c r="A520" s="225"/>
    </row>
    <row r="521">
      <c r="A521" s="225"/>
    </row>
    <row r="522">
      <c r="A522" s="225"/>
    </row>
    <row r="523">
      <c r="A523" s="225"/>
    </row>
    <row r="524">
      <c r="A524" s="225"/>
    </row>
    <row r="525">
      <c r="A525" s="225"/>
    </row>
    <row r="526">
      <c r="A526" s="225"/>
    </row>
    <row r="527">
      <c r="A527" s="225"/>
    </row>
    <row r="528">
      <c r="A528" s="225"/>
    </row>
    <row r="529">
      <c r="A529" s="225"/>
    </row>
    <row r="530">
      <c r="A530" s="225"/>
    </row>
    <row r="531">
      <c r="A531" s="225"/>
    </row>
    <row r="532">
      <c r="A532" s="225"/>
    </row>
    <row r="533">
      <c r="A533" s="225"/>
    </row>
    <row r="534">
      <c r="A534" s="225"/>
    </row>
    <row r="535">
      <c r="A535" s="225"/>
    </row>
    <row r="536">
      <c r="A536" s="225"/>
    </row>
    <row r="537">
      <c r="A537" s="225"/>
    </row>
    <row r="538">
      <c r="A538" s="225"/>
    </row>
    <row r="539">
      <c r="A539" s="225"/>
    </row>
    <row r="540">
      <c r="A540" s="225"/>
    </row>
    <row r="541">
      <c r="A541" s="225"/>
    </row>
    <row r="542">
      <c r="A542" s="225"/>
    </row>
    <row r="543">
      <c r="A543" s="225"/>
    </row>
    <row r="544">
      <c r="A544" s="225"/>
    </row>
    <row r="545">
      <c r="A545" s="225"/>
    </row>
    <row r="546">
      <c r="A546" s="225"/>
    </row>
    <row r="547">
      <c r="A547" s="225"/>
    </row>
    <row r="548">
      <c r="A548" s="225"/>
    </row>
    <row r="549">
      <c r="A549" s="225"/>
    </row>
    <row r="550">
      <c r="A550" s="225"/>
    </row>
    <row r="551">
      <c r="A551" s="225"/>
    </row>
    <row r="552">
      <c r="A552" s="225"/>
    </row>
    <row r="553">
      <c r="A553" s="225"/>
    </row>
    <row r="554">
      <c r="A554" s="225"/>
    </row>
    <row r="555">
      <c r="A555" s="225"/>
    </row>
    <row r="556">
      <c r="A556" s="225"/>
    </row>
    <row r="557">
      <c r="A557" s="225"/>
    </row>
    <row r="558">
      <c r="A558" s="225"/>
    </row>
    <row r="559">
      <c r="A559" s="225"/>
    </row>
    <row r="560">
      <c r="A560" s="225"/>
    </row>
    <row r="561">
      <c r="A561" s="225"/>
    </row>
    <row r="562">
      <c r="A562" s="225"/>
    </row>
    <row r="563">
      <c r="A563" s="225"/>
    </row>
    <row r="564">
      <c r="A564" s="225"/>
    </row>
    <row r="565">
      <c r="A565" s="225"/>
    </row>
    <row r="566">
      <c r="A566" s="225"/>
    </row>
    <row r="567">
      <c r="A567" s="225"/>
    </row>
    <row r="568">
      <c r="A568" s="225"/>
    </row>
    <row r="569">
      <c r="A569" s="225"/>
    </row>
    <row r="570">
      <c r="A570" s="225"/>
    </row>
    <row r="571">
      <c r="A571" s="225"/>
    </row>
    <row r="572">
      <c r="A572" s="225"/>
    </row>
    <row r="573">
      <c r="A573" s="225"/>
    </row>
    <row r="574">
      <c r="A574" s="225"/>
    </row>
    <row r="575">
      <c r="A575" s="225"/>
    </row>
    <row r="576">
      <c r="A576" s="225"/>
    </row>
    <row r="577">
      <c r="A577" s="225"/>
    </row>
    <row r="578">
      <c r="A578" s="225"/>
    </row>
    <row r="579">
      <c r="A579" s="225"/>
    </row>
    <row r="580">
      <c r="A580" s="225"/>
    </row>
    <row r="581">
      <c r="A581" s="225"/>
    </row>
    <row r="582">
      <c r="A582" s="225"/>
    </row>
    <row r="583">
      <c r="A583" s="225"/>
    </row>
    <row r="584">
      <c r="A584" s="225"/>
    </row>
    <row r="585">
      <c r="A585" s="225"/>
    </row>
    <row r="586">
      <c r="A586" s="225"/>
    </row>
    <row r="587">
      <c r="A587" s="225"/>
    </row>
    <row r="588">
      <c r="A588" s="225"/>
    </row>
    <row r="589">
      <c r="A589" s="225"/>
    </row>
    <row r="590">
      <c r="A590" s="225"/>
    </row>
    <row r="591">
      <c r="A591" s="225"/>
    </row>
    <row r="592">
      <c r="A592" s="225"/>
    </row>
    <row r="593">
      <c r="A593" s="225"/>
    </row>
    <row r="594">
      <c r="A594" s="225"/>
    </row>
    <row r="595">
      <c r="A595" s="225"/>
    </row>
    <row r="596">
      <c r="A596" s="225"/>
    </row>
    <row r="597">
      <c r="A597" s="225"/>
    </row>
    <row r="598">
      <c r="A598" s="225"/>
    </row>
    <row r="599">
      <c r="A599" s="225"/>
    </row>
    <row r="600">
      <c r="A600" s="225"/>
    </row>
    <row r="601">
      <c r="A601" s="225"/>
    </row>
    <row r="602">
      <c r="A602" s="225"/>
    </row>
    <row r="603">
      <c r="A603" s="225"/>
    </row>
    <row r="604">
      <c r="A604" s="225"/>
    </row>
    <row r="605">
      <c r="A605" s="225"/>
    </row>
    <row r="606">
      <c r="A606" s="225"/>
    </row>
    <row r="607">
      <c r="A607" s="225"/>
    </row>
    <row r="608">
      <c r="A608" s="225"/>
    </row>
    <row r="609">
      <c r="A609" s="225"/>
    </row>
    <row r="610">
      <c r="A610" s="225"/>
    </row>
    <row r="611">
      <c r="A611" s="225"/>
    </row>
    <row r="612">
      <c r="A612" s="225"/>
    </row>
    <row r="613">
      <c r="A613" s="225"/>
    </row>
    <row r="614">
      <c r="A614" s="225"/>
    </row>
    <row r="615">
      <c r="A615" s="225"/>
    </row>
    <row r="616">
      <c r="A616" s="225"/>
    </row>
    <row r="617">
      <c r="A617" s="225"/>
    </row>
    <row r="618">
      <c r="A618" s="225"/>
    </row>
    <row r="619">
      <c r="A619" s="225"/>
    </row>
    <row r="620">
      <c r="A620" s="225"/>
    </row>
    <row r="621">
      <c r="A621" s="225"/>
    </row>
    <row r="622">
      <c r="A622" s="225"/>
    </row>
    <row r="623">
      <c r="A623" s="225"/>
    </row>
    <row r="624">
      <c r="A624" s="225"/>
    </row>
    <row r="625">
      <c r="A625" s="225"/>
    </row>
    <row r="626">
      <c r="A626" s="225"/>
    </row>
    <row r="627">
      <c r="A627" s="225"/>
    </row>
    <row r="628">
      <c r="A628" s="225"/>
    </row>
    <row r="629">
      <c r="A629" s="225"/>
    </row>
    <row r="630">
      <c r="A630" s="225"/>
    </row>
    <row r="631">
      <c r="A631" s="225"/>
    </row>
    <row r="632">
      <c r="A632" s="225"/>
    </row>
    <row r="633">
      <c r="A633" s="225"/>
    </row>
    <row r="634">
      <c r="A634" s="225"/>
    </row>
    <row r="635">
      <c r="A635" s="225"/>
    </row>
    <row r="636">
      <c r="A636" s="225"/>
    </row>
    <row r="637">
      <c r="A637" s="225"/>
    </row>
    <row r="638">
      <c r="A638" s="225"/>
    </row>
    <row r="639">
      <c r="A639" s="225"/>
    </row>
    <row r="640">
      <c r="A640" s="225"/>
    </row>
    <row r="641">
      <c r="A641" s="225"/>
    </row>
    <row r="642">
      <c r="A642" s="225"/>
    </row>
    <row r="643">
      <c r="A643" s="225"/>
    </row>
    <row r="644">
      <c r="A644" s="225"/>
    </row>
    <row r="645">
      <c r="A645" s="225"/>
    </row>
    <row r="646">
      <c r="A646" s="225"/>
    </row>
    <row r="647">
      <c r="A647" s="225"/>
    </row>
    <row r="648">
      <c r="A648" s="225"/>
    </row>
    <row r="649">
      <c r="A649" s="225"/>
    </row>
    <row r="650">
      <c r="A650" s="225"/>
    </row>
    <row r="651">
      <c r="A651" s="225"/>
    </row>
    <row r="652">
      <c r="A652" s="225"/>
    </row>
    <row r="653">
      <c r="A653" s="225"/>
    </row>
    <row r="654">
      <c r="A654" s="225"/>
    </row>
    <row r="655">
      <c r="A655" s="225"/>
    </row>
    <row r="656">
      <c r="A656" s="225"/>
    </row>
    <row r="657">
      <c r="A657" s="225"/>
    </row>
    <row r="658">
      <c r="A658" s="225"/>
    </row>
    <row r="659">
      <c r="A659" s="225"/>
    </row>
    <row r="660">
      <c r="A660" s="225"/>
    </row>
    <row r="661">
      <c r="A661" s="225"/>
    </row>
    <row r="662">
      <c r="A662" s="225"/>
    </row>
    <row r="663">
      <c r="A663" s="225"/>
    </row>
    <row r="664">
      <c r="A664" s="225"/>
    </row>
    <row r="665">
      <c r="A665" s="225"/>
    </row>
    <row r="666">
      <c r="A666" s="225"/>
    </row>
    <row r="667">
      <c r="A667" s="225"/>
    </row>
    <row r="668">
      <c r="A668" s="225"/>
    </row>
    <row r="669">
      <c r="A669" s="225"/>
    </row>
    <row r="670">
      <c r="A670" s="225"/>
    </row>
    <row r="671">
      <c r="A671" s="225"/>
    </row>
    <row r="672">
      <c r="A672" s="225"/>
    </row>
    <row r="673">
      <c r="A673" s="225"/>
    </row>
    <row r="674">
      <c r="A674" s="225"/>
    </row>
    <row r="675">
      <c r="A675" s="225"/>
    </row>
    <row r="676">
      <c r="A676" s="225"/>
    </row>
    <row r="677">
      <c r="A677" s="225"/>
    </row>
    <row r="678">
      <c r="A678" s="225"/>
    </row>
    <row r="679">
      <c r="A679" s="225"/>
    </row>
    <row r="680">
      <c r="A680" s="225"/>
    </row>
    <row r="681">
      <c r="A681" s="225"/>
    </row>
    <row r="682">
      <c r="A682" s="225"/>
    </row>
    <row r="683">
      <c r="A683" s="225"/>
    </row>
    <row r="684">
      <c r="A684" s="225"/>
    </row>
    <row r="685">
      <c r="A685" s="225"/>
    </row>
    <row r="686">
      <c r="A686" s="225"/>
    </row>
    <row r="687">
      <c r="A687" s="225"/>
    </row>
    <row r="688">
      <c r="A688" s="225"/>
    </row>
    <row r="689">
      <c r="A689" s="225"/>
    </row>
    <row r="690">
      <c r="A690" s="225"/>
    </row>
    <row r="691">
      <c r="A691" s="225"/>
    </row>
    <row r="692">
      <c r="A692" s="225"/>
    </row>
    <row r="693">
      <c r="A693" s="225"/>
    </row>
    <row r="694">
      <c r="A694" s="225"/>
    </row>
    <row r="695">
      <c r="A695" s="225"/>
    </row>
    <row r="696">
      <c r="A696" s="225"/>
    </row>
    <row r="697">
      <c r="A697" s="225"/>
    </row>
    <row r="698">
      <c r="A698" s="225"/>
    </row>
    <row r="699">
      <c r="A699" s="225"/>
    </row>
    <row r="700">
      <c r="A700" s="225"/>
    </row>
    <row r="701">
      <c r="A701" s="225"/>
    </row>
    <row r="702">
      <c r="A702" s="225"/>
    </row>
    <row r="703">
      <c r="A703" s="225"/>
    </row>
    <row r="704">
      <c r="A704" s="225"/>
    </row>
    <row r="705">
      <c r="A705" s="225"/>
    </row>
    <row r="706">
      <c r="A706" s="225"/>
    </row>
    <row r="707">
      <c r="A707" s="225"/>
    </row>
    <row r="708">
      <c r="A708" s="225"/>
    </row>
    <row r="709">
      <c r="A709" s="225"/>
    </row>
    <row r="710">
      <c r="A710" s="225"/>
    </row>
    <row r="711">
      <c r="A711" s="225"/>
    </row>
    <row r="712">
      <c r="A712" s="225"/>
    </row>
    <row r="713">
      <c r="A713" s="225"/>
    </row>
    <row r="714">
      <c r="A714" s="225"/>
    </row>
    <row r="715">
      <c r="A715" s="225"/>
    </row>
    <row r="716">
      <c r="A716" s="225"/>
    </row>
    <row r="717">
      <c r="A717" s="225"/>
    </row>
    <row r="718">
      <c r="A718" s="225"/>
    </row>
    <row r="719">
      <c r="A719" s="225"/>
    </row>
    <row r="720">
      <c r="A720" s="225"/>
    </row>
    <row r="721">
      <c r="A721" s="225"/>
    </row>
    <row r="722">
      <c r="A722" s="225"/>
    </row>
    <row r="723">
      <c r="A723" s="225"/>
    </row>
    <row r="724">
      <c r="A724" s="225"/>
    </row>
    <row r="725">
      <c r="A725" s="225"/>
    </row>
    <row r="726">
      <c r="A726" s="225"/>
    </row>
    <row r="727">
      <c r="A727" s="225"/>
    </row>
    <row r="728">
      <c r="A728" s="225"/>
    </row>
    <row r="729">
      <c r="A729" s="225"/>
    </row>
    <row r="730">
      <c r="A730" s="225"/>
    </row>
    <row r="731">
      <c r="A731" s="225"/>
    </row>
    <row r="732">
      <c r="A732" s="225"/>
    </row>
    <row r="733">
      <c r="A733" s="225"/>
    </row>
    <row r="734">
      <c r="A734" s="225"/>
    </row>
    <row r="735">
      <c r="A735" s="225"/>
    </row>
    <row r="736">
      <c r="A736" s="225"/>
    </row>
    <row r="737">
      <c r="A737" s="225"/>
    </row>
    <row r="738">
      <c r="A738" s="225"/>
    </row>
    <row r="739">
      <c r="A739" s="225"/>
    </row>
    <row r="740">
      <c r="A740" s="225"/>
    </row>
    <row r="741">
      <c r="A741" s="225"/>
    </row>
    <row r="742">
      <c r="A742" s="225"/>
    </row>
    <row r="743">
      <c r="A743" s="225"/>
    </row>
    <row r="744">
      <c r="A744" s="225"/>
    </row>
    <row r="745">
      <c r="A745" s="225"/>
    </row>
    <row r="746">
      <c r="A746" s="225"/>
    </row>
    <row r="747">
      <c r="A747" s="225"/>
    </row>
    <row r="748">
      <c r="A748" s="225"/>
    </row>
    <row r="749">
      <c r="A749" s="225"/>
    </row>
    <row r="750">
      <c r="A750" s="225"/>
    </row>
    <row r="751">
      <c r="A751" s="225"/>
    </row>
    <row r="752">
      <c r="A752" s="225"/>
    </row>
    <row r="753">
      <c r="A753" s="225"/>
    </row>
    <row r="754">
      <c r="A754" s="225"/>
    </row>
    <row r="755">
      <c r="A755" s="225"/>
    </row>
    <row r="756">
      <c r="A756" s="225"/>
    </row>
    <row r="757">
      <c r="A757" s="225"/>
    </row>
    <row r="758">
      <c r="A758" s="225"/>
    </row>
    <row r="759">
      <c r="A759" s="225"/>
    </row>
    <row r="760">
      <c r="A760" s="225"/>
    </row>
    <row r="761">
      <c r="A761" s="225"/>
    </row>
    <row r="762">
      <c r="A762" s="225"/>
    </row>
    <row r="763">
      <c r="A763" s="225"/>
    </row>
    <row r="764">
      <c r="A764" s="225"/>
    </row>
    <row r="765">
      <c r="A765" s="225"/>
    </row>
    <row r="766">
      <c r="A766" s="225"/>
    </row>
    <row r="767">
      <c r="A767" s="225"/>
    </row>
    <row r="768">
      <c r="A768" s="225"/>
    </row>
    <row r="769">
      <c r="A769" s="225"/>
    </row>
    <row r="770">
      <c r="A770" s="225"/>
    </row>
    <row r="771">
      <c r="A771" s="225"/>
    </row>
    <row r="772">
      <c r="A772" s="225"/>
    </row>
    <row r="773">
      <c r="A773" s="225"/>
    </row>
    <row r="774">
      <c r="A774" s="225"/>
    </row>
    <row r="775">
      <c r="A775" s="225"/>
    </row>
    <row r="776">
      <c r="A776" s="225"/>
    </row>
    <row r="777">
      <c r="A777" s="225"/>
    </row>
    <row r="778">
      <c r="A778" s="225"/>
    </row>
    <row r="779">
      <c r="A779" s="225"/>
    </row>
    <row r="780">
      <c r="A780" s="225"/>
    </row>
    <row r="781">
      <c r="A781" s="225"/>
    </row>
    <row r="782">
      <c r="A782" s="225"/>
    </row>
    <row r="783">
      <c r="A783" s="225"/>
    </row>
    <row r="784">
      <c r="A784" s="225"/>
    </row>
    <row r="785">
      <c r="A785" s="225"/>
    </row>
    <row r="786">
      <c r="A786" s="225"/>
    </row>
    <row r="787">
      <c r="A787" s="225"/>
    </row>
    <row r="788">
      <c r="A788" s="225"/>
    </row>
    <row r="789">
      <c r="A789" s="225"/>
    </row>
    <row r="790">
      <c r="A790" s="225"/>
    </row>
    <row r="791">
      <c r="A791" s="225"/>
    </row>
    <row r="792">
      <c r="A792" s="225"/>
    </row>
    <row r="793">
      <c r="A793" s="225"/>
    </row>
    <row r="794">
      <c r="A794" s="225"/>
    </row>
    <row r="795">
      <c r="A795" s="225"/>
    </row>
    <row r="796">
      <c r="A796" s="225"/>
    </row>
    <row r="797">
      <c r="A797" s="225"/>
    </row>
    <row r="798">
      <c r="A798" s="225"/>
    </row>
    <row r="799">
      <c r="A799" s="225"/>
    </row>
    <row r="800">
      <c r="A800" s="225"/>
    </row>
    <row r="801">
      <c r="A801" s="225"/>
    </row>
    <row r="802">
      <c r="A802" s="225"/>
    </row>
    <row r="803">
      <c r="A803" s="225"/>
    </row>
    <row r="804">
      <c r="A804" s="225"/>
    </row>
    <row r="805">
      <c r="A805" s="225"/>
    </row>
    <row r="806">
      <c r="A806" s="225"/>
    </row>
    <row r="807">
      <c r="A807" s="225"/>
    </row>
    <row r="808">
      <c r="A808" s="225"/>
    </row>
    <row r="809">
      <c r="A809" s="225"/>
    </row>
    <row r="810">
      <c r="A810" s="225"/>
    </row>
    <row r="811">
      <c r="A811" s="225"/>
    </row>
    <row r="812">
      <c r="A812" s="225"/>
    </row>
    <row r="813">
      <c r="A813" s="225"/>
    </row>
    <row r="814">
      <c r="A814" s="225"/>
    </row>
    <row r="815">
      <c r="A815" s="225"/>
    </row>
    <row r="816">
      <c r="A816" s="225"/>
    </row>
    <row r="817">
      <c r="A817" s="225"/>
    </row>
    <row r="818">
      <c r="A818" s="225"/>
    </row>
    <row r="819">
      <c r="A819" s="225"/>
    </row>
    <row r="820">
      <c r="A820" s="225"/>
    </row>
    <row r="821">
      <c r="A821" s="225"/>
    </row>
    <row r="822">
      <c r="A822" s="225"/>
    </row>
    <row r="823">
      <c r="A823" s="225"/>
    </row>
    <row r="824">
      <c r="A824" s="225"/>
    </row>
    <row r="825">
      <c r="A825" s="225"/>
    </row>
    <row r="826">
      <c r="A826" s="225"/>
    </row>
    <row r="827">
      <c r="A827" s="225"/>
    </row>
    <row r="828">
      <c r="A828" s="225"/>
    </row>
    <row r="829">
      <c r="A829" s="225"/>
    </row>
    <row r="830">
      <c r="A830" s="225"/>
    </row>
    <row r="831">
      <c r="A831" s="225"/>
    </row>
    <row r="832">
      <c r="A832" s="225"/>
    </row>
    <row r="833">
      <c r="A833" s="225"/>
    </row>
    <row r="834">
      <c r="A834" s="225"/>
    </row>
    <row r="835">
      <c r="A835" s="225"/>
    </row>
    <row r="836">
      <c r="A836" s="225"/>
    </row>
    <row r="837">
      <c r="A837" s="225"/>
    </row>
    <row r="838">
      <c r="A838" s="225"/>
    </row>
    <row r="839">
      <c r="A839" s="225"/>
    </row>
    <row r="840">
      <c r="A840" s="225"/>
    </row>
    <row r="841">
      <c r="A841" s="225"/>
    </row>
    <row r="842">
      <c r="A842" s="225"/>
    </row>
    <row r="843">
      <c r="A843" s="225"/>
    </row>
    <row r="844">
      <c r="A844" s="225"/>
    </row>
    <row r="845">
      <c r="A845" s="225"/>
    </row>
    <row r="846">
      <c r="A846" s="225"/>
    </row>
    <row r="847">
      <c r="A847" s="225"/>
    </row>
    <row r="848">
      <c r="A848" s="225"/>
    </row>
    <row r="849">
      <c r="A849" s="225"/>
    </row>
    <row r="850">
      <c r="A850" s="225"/>
    </row>
    <row r="851">
      <c r="A851" s="225"/>
    </row>
    <row r="852">
      <c r="A852" s="225"/>
    </row>
    <row r="853">
      <c r="A853" s="225"/>
    </row>
    <row r="854">
      <c r="A854" s="225"/>
    </row>
    <row r="855">
      <c r="A855" s="225"/>
    </row>
    <row r="856">
      <c r="A856" s="225"/>
    </row>
    <row r="857">
      <c r="A857" s="225"/>
    </row>
    <row r="858">
      <c r="A858" s="225"/>
    </row>
    <row r="859">
      <c r="A859" s="225"/>
    </row>
    <row r="860">
      <c r="A860" s="225"/>
    </row>
    <row r="861">
      <c r="A861" s="225"/>
    </row>
    <row r="862">
      <c r="A862" s="225"/>
    </row>
    <row r="863">
      <c r="A863" s="225"/>
    </row>
    <row r="864">
      <c r="A864" s="225"/>
    </row>
    <row r="865">
      <c r="A865" s="225"/>
    </row>
    <row r="866">
      <c r="A866" s="225"/>
    </row>
    <row r="867">
      <c r="A867" s="225"/>
    </row>
    <row r="868">
      <c r="A868" s="225"/>
    </row>
    <row r="869">
      <c r="A869" s="225"/>
    </row>
    <row r="870">
      <c r="A870" s="225"/>
    </row>
    <row r="871">
      <c r="A871" s="225"/>
    </row>
    <row r="872">
      <c r="A872" s="225"/>
    </row>
    <row r="873">
      <c r="A873" s="225"/>
    </row>
    <row r="874">
      <c r="A874" s="225"/>
    </row>
    <row r="875">
      <c r="A875" s="225"/>
    </row>
    <row r="876">
      <c r="A876" s="225"/>
    </row>
    <row r="877">
      <c r="A877" s="225"/>
    </row>
    <row r="878">
      <c r="A878" s="225"/>
    </row>
    <row r="879">
      <c r="A879" s="225"/>
    </row>
    <row r="880">
      <c r="A880" s="225"/>
    </row>
    <row r="881">
      <c r="A881" s="225"/>
    </row>
    <row r="882">
      <c r="A882" s="225"/>
    </row>
    <row r="883">
      <c r="A883" s="225"/>
    </row>
    <row r="884">
      <c r="A884" s="225"/>
    </row>
    <row r="885">
      <c r="A885" s="225"/>
    </row>
    <row r="886">
      <c r="A886" s="225"/>
    </row>
    <row r="887">
      <c r="A887" s="225"/>
    </row>
    <row r="888">
      <c r="A888" s="225"/>
    </row>
    <row r="889">
      <c r="A889" s="225"/>
    </row>
    <row r="890">
      <c r="A890" s="225"/>
    </row>
    <row r="891">
      <c r="A891" s="225"/>
    </row>
    <row r="892">
      <c r="A892" s="225"/>
    </row>
    <row r="893">
      <c r="A893" s="225"/>
    </row>
    <row r="894">
      <c r="A894" s="225"/>
    </row>
    <row r="895">
      <c r="A895" s="225"/>
    </row>
    <row r="896">
      <c r="A896" s="225"/>
    </row>
    <row r="897">
      <c r="A897" s="225"/>
    </row>
    <row r="898">
      <c r="A898" s="225"/>
    </row>
    <row r="899">
      <c r="A899" s="225"/>
    </row>
    <row r="900">
      <c r="A900" s="225"/>
    </row>
    <row r="901">
      <c r="A901" s="225"/>
    </row>
    <row r="902">
      <c r="A902" s="225"/>
    </row>
    <row r="903">
      <c r="A903" s="225"/>
    </row>
    <row r="904">
      <c r="A904" s="225"/>
    </row>
    <row r="905">
      <c r="A905" s="225"/>
    </row>
    <row r="906">
      <c r="A906" s="225"/>
    </row>
    <row r="907">
      <c r="A907" s="225"/>
    </row>
    <row r="908">
      <c r="A908" s="225"/>
    </row>
    <row r="909">
      <c r="A909" s="225"/>
    </row>
    <row r="910">
      <c r="A910" s="225"/>
    </row>
    <row r="911">
      <c r="A911" s="225"/>
    </row>
    <row r="912">
      <c r="A912" s="225"/>
    </row>
    <row r="913">
      <c r="A913" s="225"/>
    </row>
    <row r="914">
      <c r="A914" s="225"/>
    </row>
    <row r="915">
      <c r="A915" s="225"/>
    </row>
    <row r="916">
      <c r="A916" s="225"/>
    </row>
    <row r="917">
      <c r="A917" s="225"/>
    </row>
    <row r="918">
      <c r="A918" s="225"/>
    </row>
    <row r="919">
      <c r="A919" s="225"/>
    </row>
    <row r="920">
      <c r="A920" s="225"/>
    </row>
    <row r="921">
      <c r="A921" s="225"/>
    </row>
    <row r="922">
      <c r="A922" s="225"/>
    </row>
    <row r="923">
      <c r="A923" s="225"/>
    </row>
    <row r="924">
      <c r="A924" s="225"/>
    </row>
    <row r="925">
      <c r="A925" s="225"/>
    </row>
    <row r="926">
      <c r="A926" s="225"/>
    </row>
    <row r="927">
      <c r="A927" s="225"/>
    </row>
    <row r="928">
      <c r="A928" s="225"/>
    </row>
    <row r="929">
      <c r="A929" s="225"/>
    </row>
    <row r="930">
      <c r="A930" s="225"/>
    </row>
    <row r="931">
      <c r="A931" s="225"/>
    </row>
    <row r="932">
      <c r="A932" s="225"/>
    </row>
    <row r="933">
      <c r="A933" s="225"/>
    </row>
    <row r="934">
      <c r="A934" s="225"/>
    </row>
    <row r="935">
      <c r="A935" s="225"/>
    </row>
    <row r="936">
      <c r="A936" s="225"/>
    </row>
    <row r="937">
      <c r="A937" s="225"/>
    </row>
    <row r="938">
      <c r="A938" s="225"/>
    </row>
    <row r="939">
      <c r="A939" s="225"/>
    </row>
    <row r="940">
      <c r="A940" s="225"/>
    </row>
    <row r="941">
      <c r="A941" s="225"/>
    </row>
    <row r="942">
      <c r="A942" s="225"/>
    </row>
    <row r="943">
      <c r="A943" s="225"/>
    </row>
    <row r="944">
      <c r="A944" s="225"/>
    </row>
    <row r="945">
      <c r="A945" s="225"/>
    </row>
    <row r="946">
      <c r="A946" s="225"/>
    </row>
    <row r="947">
      <c r="A947" s="225"/>
    </row>
    <row r="948">
      <c r="A948" s="225"/>
    </row>
    <row r="949">
      <c r="A949" s="225"/>
    </row>
    <row r="950">
      <c r="A950" s="225"/>
    </row>
    <row r="951">
      <c r="A951" s="225"/>
    </row>
    <row r="952">
      <c r="A952" s="225"/>
    </row>
    <row r="953">
      <c r="A953" s="225"/>
    </row>
    <row r="954">
      <c r="A954" s="225"/>
    </row>
    <row r="955">
      <c r="A955" s="225"/>
    </row>
    <row r="956">
      <c r="A956" s="225"/>
    </row>
    <row r="957">
      <c r="A957" s="225"/>
    </row>
    <row r="958">
      <c r="A958" s="225"/>
    </row>
    <row r="959">
      <c r="A959" s="225"/>
    </row>
    <row r="960">
      <c r="A960" s="225"/>
    </row>
    <row r="961">
      <c r="A961" s="225"/>
    </row>
    <row r="962">
      <c r="A962" s="225"/>
    </row>
    <row r="963">
      <c r="A963" s="225"/>
    </row>
    <row r="964">
      <c r="A964" s="225"/>
    </row>
    <row r="965">
      <c r="A965" s="225"/>
    </row>
    <row r="966">
      <c r="A966" s="225"/>
    </row>
    <row r="967">
      <c r="A967" s="225"/>
    </row>
    <row r="968">
      <c r="A968" s="225"/>
    </row>
    <row r="969">
      <c r="A969" s="225"/>
    </row>
    <row r="970">
      <c r="A970" s="225"/>
    </row>
    <row r="971">
      <c r="A971" s="225"/>
    </row>
    <row r="972">
      <c r="A972" s="225"/>
    </row>
    <row r="973">
      <c r="A973" s="225"/>
    </row>
    <row r="974">
      <c r="A974" s="225"/>
    </row>
    <row r="975">
      <c r="A975" s="225"/>
    </row>
    <row r="976">
      <c r="A976" s="225"/>
    </row>
    <row r="977">
      <c r="A977" s="225"/>
    </row>
    <row r="978">
      <c r="A978" s="225"/>
    </row>
    <row r="979">
      <c r="A979" s="225"/>
    </row>
    <row r="980">
      <c r="A980" s="225"/>
    </row>
    <row r="981">
      <c r="A981" s="225"/>
    </row>
    <row r="982">
      <c r="A982" s="225"/>
    </row>
    <row r="983">
      <c r="A983" s="225"/>
    </row>
    <row r="984">
      <c r="A984" s="225"/>
    </row>
    <row r="985">
      <c r="A985" s="225"/>
    </row>
    <row r="986">
      <c r="A986" s="225"/>
    </row>
    <row r="987">
      <c r="A987" s="225"/>
    </row>
    <row r="988">
      <c r="A988" s="225"/>
    </row>
    <row r="989">
      <c r="A989" s="225"/>
    </row>
    <row r="990">
      <c r="A990" s="225"/>
    </row>
    <row r="991">
      <c r="A991" s="225"/>
    </row>
    <row r="992">
      <c r="A992" s="225"/>
    </row>
    <row r="993">
      <c r="A993" s="225"/>
    </row>
    <row r="994">
      <c r="A994" s="225"/>
    </row>
    <row r="995">
      <c r="A995" s="225"/>
    </row>
    <row r="996">
      <c r="A996" s="225"/>
    </row>
    <row r="997">
      <c r="A997" s="225"/>
    </row>
    <row r="998">
      <c r="A998" s="225"/>
    </row>
    <row r="999">
      <c r="A999" s="225"/>
    </row>
    <row r="1000">
      <c r="A1000" s="225"/>
    </row>
  </sheetData>
  <mergeCells count="13">
    <mergeCell ref="G3:G4"/>
    <mergeCell ref="H3:H4"/>
    <mergeCell ref="I3:I4"/>
    <mergeCell ref="J3:J4"/>
    <mergeCell ref="K3:K4"/>
    <mergeCell ref="L3:L4"/>
    <mergeCell ref="A1:K2"/>
    <mergeCell ref="A3:A4"/>
    <mergeCell ref="B3:B4"/>
    <mergeCell ref="C3:C4"/>
    <mergeCell ref="D3:D4"/>
    <mergeCell ref="E3:E4"/>
    <mergeCell ref="F3:F4"/>
  </mergeCells>
  <conditionalFormatting sqref="G5:G96">
    <cfRule type="cellIs" dxfId="12" priority="1" operator="between">
      <formula>9.9</formula>
      <formula>9.95</formula>
    </cfRule>
  </conditionalFormatting>
  <conditionalFormatting sqref="G5:G96">
    <cfRule type="cellIs" dxfId="4" priority="2" operator="notBetween">
      <formula>9.9</formula>
      <formula>9.95</formula>
    </cfRule>
  </conditionalFormatting>
  <conditionalFormatting sqref="H5:H96">
    <cfRule type="cellIs" dxfId="12" priority="3" operator="between">
      <formula>36.07</formula>
      <formula>36.13</formula>
    </cfRule>
  </conditionalFormatting>
  <conditionalFormatting sqref="H5:H96">
    <cfRule type="cellIs" dxfId="4" priority="4" operator="notBetween">
      <formula>36.07</formula>
      <formula>36.13</formula>
    </cfRule>
  </conditionalFormatting>
  <conditionalFormatting sqref="J5:J95">
    <cfRule type="cellIs" dxfId="12" priority="5" operator="between">
      <formula>9.4</formula>
      <formula>9.8</formula>
    </cfRule>
  </conditionalFormatting>
  <conditionalFormatting sqref="J5:J95">
    <cfRule type="cellIs" dxfId="4" priority="6" operator="notBetween">
      <formula>9.4</formula>
      <formula>9.8</formula>
    </cfRule>
  </conditionalFormatting>
  <conditionalFormatting sqref="I5:I96">
    <cfRule type="cellIs" dxfId="12" priority="7" operator="between">
      <formula>7.972</formula>
      <formula>7.987</formula>
    </cfRule>
  </conditionalFormatting>
  <conditionalFormatting sqref="I5:I96">
    <cfRule type="cellIs" dxfId="4" priority="8" operator="notBetween">
      <formula>7.972</formula>
      <formula>7.987</formula>
    </cfRule>
  </conditionalFormatting>
  <dataValidations>
    <dataValidation type="list" allowBlank="1" showErrorMessage="1" sqref="F5:F96">
      <formula1>"OUI,NON"</formula1>
    </dataValidation>
  </dataValidation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6.0"/>
    <col customWidth="1" min="4" max="4" width="21.0"/>
    <col customWidth="1" min="5" max="5" width="19.5"/>
    <col customWidth="1" min="10" max="10" width="14.0"/>
    <col customWidth="1" min="11" max="11" width="10.75"/>
    <col customWidth="1" min="12" max="12" width="31.0"/>
    <col customWidth="1" min="13" max="13" width="18.5"/>
    <col customWidth="1" min="14" max="14" width="18.0"/>
  </cols>
  <sheetData>
    <row r="1">
      <c r="A1" s="170" t="s">
        <v>194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90" t="s">
        <v>126</v>
      </c>
      <c r="H3" s="190" t="s">
        <v>127</v>
      </c>
      <c r="I3" s="172" t="s">
        <v>128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  <c r="L4" s="153" t="s">
        <v>141</v>
      </c>
    </row>
    <row r="5">
      <c r="A5" s="176">
        <v>1.0</v>
      </c>
      <c r="B5" s="226">
        <v>46121.0</v>
      </c>
      <c r="C5" s="180" t="s">
        <v>45</v>
      </c>
      <c r="D5" s="188">
        <v>0.47430555555555554</v>
      </c>
      <c r="E5" s="188">
        <v>0.4756944444444444</v>
      </c>
      <c r="F5" s="180" t="s">
        <v>130</v>
      </c>
      <c r="G5" s="178"/>
      <c r="H5" s="178"/>
      <c r="I5" s="185"/>
      <c r="J5" s="184">
        <f t="shared" ref="J5:J81" si="1">E5-D5</f>
        <v>0.001388888889</v>
      </c>
      <c r="L5" s="127">
        <f>COUNTIF(F5:F81,"OUI")</f>
        <v>38</v>
      </c>
      <c r="M5" s="117" t="s">
        <v>109</v>
      </c>
    </row>
    <row r="6">
      <c r="A6" s="176">
        <v>2.0</v>
      </c>
      <c r="B6" s="226">
        <v>46121.0</v>
      </c>
      <c r="C6" s="180" t="s">
        <v>45</v>
      </c>
      <c r="D6" s="188">
        <v>0.47708333333333336</v>
      </c>
      <c r="E6" s="188">
        <v>0.4777777777777778</v>
      </c>
      <c r="F6" s="180" t="s">
        <v>130</v>
      </c>
      <c r="G6" s="178"/>
      <c r="H6" s="178"/>
      <c r="I6" s="185"/>
      <c r="J6" s="184">
        <f t="shared" si="1"/>
        <v>0.0006944444444</v>
      </c>
    </row>
    <row r="7">
      <c r="A7" s="176">
        <v>3.0</v>
      </c>
      <c r="B7" s="226">
        <v>46121.0</v>
      </c>
      <c r="C7" s="180" t="s">
        <v>45</v>
      </c>
      <c r="D7" s="188">
        <v>0.4791666666666667</v>
      </c>
      <c r="E7" s="188">
        <v>0.48055555555555557</v>
      </c>
      <c r="F7" s="180" t="s">
        <v>130</v>
      </c>
      <c r="G7" s="178"/>
      <c r="H7" s="178"/>
      <c r="I7" s="185"/>
      <c r="J7" s="184">
        <f t="shared" si="1"/>
        <v>0.001388888889</v>
      </c>
      <c r="L7" s="153" t="s">
        <v>142</v>
      </c>
    </row>
    <row r="8">
      <c r="A8" s="176">
        <v>4.0</v>
      </c>
      <c r="B8" s="226">
        <v>46121.0</v>
      </c>
      <c r="C8" s="180" t="s">
        <v>45</v>
      </c>
      <c r="D8" s="188">
        <v>0.48333333333333334</v>
      </c>
      <c r="E8" s="188">
        <v>0.4840277777777778</v>
      </c>
      <c r="F8" s="180" t="s">
        <v>130</v>
      </c>
      <c r="G8" s="178"/>
      <c r="H8" s="178"/>
      <c r="I8" s="185"/>
      <c r="J8" s="184">
        <f t="shared" si="1"/>
        <v>0.0006944444444</v>
      </c>
      <c r="L8" s="154">
        <f>COUNTIF(F5:F84,"NON")+L5</f>
        <v>38</v>
      </c>
    </row>
    <row r="9">
      <c r="A9" s="176">
        <v>5.0</v>
      </c>
      <c r="B9" s="226">
        <v>46121.0</v>
      </c>
      <c r="C9" s="180" t="s">
        <v>45</v>
      </c>
      <c r="D9" s="188">
        <v>0.48541666666666666</v>
      </c>
      <c r="E9" s="188">
        <v>0.4861111111111111</v>
      </c>
      <c r="F9" s="180" t="s">
        <v>130</v>
      </c>
      <c r="G9" s="178"/>
      <c r="H9" s="178"/>
      <c r="I9" s="185"/>
      <c r="J9" s="184">
        <f t="shared" si="1"/>
        <v>0.0006944444444</v>
      </c>
    </row>
    <row r="10">
      <c r="A10" s="176">
        <v>6.0</v>
      </c>
      <c r="B10" s="226">
        <v>46121.0</v>
      </c>
      <c r="C10" s="180" t="s">
        <v>45</v>
      </c>
      <c r="D10" s="188">
        <v>0.48819444444444443</v>
      </c>
      <c r="E10" s="188">
        <v>0.4888888888888889</v>
      </c>
      <c r="F10" s="180" t="s">
        <v>130</v>
      </c>
      <c r="G10" s="178"/>
      <c r="H10" s="178"/>
      <c r="I10" s="185"/>
      <c r="J10" s="184">
        <f t="shared" si="1"/>
        <v>0.0006944444444</v>
      </c>
    </row>
    <row r="11">
      <c r="A11" s="176">
        <v>7.0</v>
      </c>
      <c r="B11" s="226">
        <v>46121.0</v>
      </c>
      <c r="C11" s="180" t="s">
        <v>45</v>
      </c>
      <c r="D11" s="188">
        <v>0.4895833333333333</v>
      </c>
      <c r="E11" s="188">
        <v>0.4909722222222222</v>
      </c>
      <c r="F11" s="180" t="s">
        <v>130</v>
      </c>
      <c r="G11" s="178"/>
      <c r="H11" s="178"/>
      <c r="I11" s="185"/>
      <c r="J11" s="184">
        <f t="shared" si="1"/>
        <v>0.001388888889</v>
      </c>
    </row>
    <row r="12">
      <c r="A12" s="176">
        <v>8.0</v>
      </c>
      <c r="B12" s="226">
        <v>46121.0</v>
      </c>
      <c r="C12" s="180" t="s">
        <v>45</v>
      </c>
      <c r="D12" s="188">
        <v>0.4930555555555556</v>
      </c>
      <c r="E12" s="188">
        <v>0.49375</v>
      </c>
      <c r="F12" s="180" t="s">
        <v>130</v>
      </c>
      <c r="G12" s="178"/>
      <c r="H12" s="178"/>
      <c r="I12" s="185"/>
      <c r="J12" s="184">
        <f t="shared" si="1"/>
        <v>0.0006944444444</v>
      </c>
      <c r="O12" s="182"/>
    </row>
    <row r="13">
      <c r="A13" s="176">
        <v>9.0</v>
      </c>
      <c r="B13" s="226">
        <v>46121.0</v>
      </c>
      <c r="C13" s="180" t="s">
        <v>45</v>
      </c>
      <c r="D13" s="188">
        <v>0.4965277777777778</v>
      </c>
      <c r="E13" s="188">
        <v>0.4979166666666667</v>
      </c>
      <c r="F13" s="180" t="s">
        <v>130</v>
      </c>
      <c r="G13" s="178"/>
      <c r="H13" s="178"/>
      <c r="I13" s="185"/>
      <c r="J13" s="184">
        <f t="shared" si="1"/>
        <v>0.001388888889</v>
      </c>
      <c r="O13" s="182"/>
    </row>
    <row r="14">
      <c r="A14" s="176">
        <v>10.0</v>
      </c>
      <c r="B14" s="226">
        <v>46121.0</v>
      </c>
      <c r="C14" s="180" t="s">
        <v>45</v>
      </c>
      <c r="D14" s="188">
        <v>0.4986111111111111</v>
      </c>
      <c r="E14" s="188">
        <v>0.49930555555555556</v>
      </c>
      <c r="F14" s="180" t="s">
        <v>130</v>
      </c>
      <c r="G14" s="178"/>
      <c r="H14" s="178"/>
      <c r="I14" s="185"/>
      <c r="J14" s="184">
        <f t="shared" si="1"/>
        <v>0.0006944444444</v>
      </c>
      <c r="O14" s="182"/>
    </row>
    <row r="15">
      <c r="A15" s="176">
        <v>11.0</v>
      </c>
      <c r="B15" s="226">
        <v>46121.0</v>
      </c>
      <c r="C15" s="180" t="s">
        <v>45</v>
      </c>
      <c r="D15" s="188">
        <v>0.5</v>
      </c>
      <c r="E15" s="188">
        <v>0.5006944444444444</v>
      </c>
      <c r="F15" s="180" t="s">
        <v>130</v>
      </c>
      <c r="G15" s="178"/>
      <c r="H15" s="178"/>
      <c r="I15" s="185"/>
      <c r="J15" s="184">
        <f t="shared" si="1"/>
        <v>0.0006944444444</v>
      </c>
      <c r="L15" s="182"/>
      <c r="M15" s="182"/>
      <c r="N15" s="182"/>
      <c r="O15" s="182"/>
    </row>
    <row r="16">
      <c r="A16" s="176">
        <v>12.0</v>
      </c>
      <c r="B16" s="226">
        <v>13250.0</v>
      </c>
      <c r="C16" s="180" t="s">
        <v>56</v>
      </c>
      <c r="D16" s="188">
        <v>0.3423611111111111</v>
      </c>
      <c r="E16" s="188">
        <v>0.34305555555555556</v>
      </c>
      <c r="F16" s="180" t="s">
        <v>130</v>
      </c>
      <c r="G16" s="178"/>
      <c r="H16" s="178"/>
      <c r="I16" s="185"/>
      <c r="J16" s="184">
        <f t="shared" si="1"/>
        <v>0.0006944444444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226">
        <v>46122.0</v>
      </c>
      <c r="C17" s="180" t="s">
        <v>56</v>
      </c>
      <c r="D17" s="188">
        <v>0.34791666666666665</v>
      </c>
      <c r="E17" s="188">
        <v>0.34930555555555554</v>
      </c>
      <c r="F17" s="180" t="s">
        <v>130</v>
      </c>
      <c r="G17" s="178"/>
      <c r="H17" s="178"/>
      <c r="I17" s="185"/>
      <c r="J17" s="184">
        <f t="shared" si="1"/>
        <v>0.001388888889</v>
      </c>
      <c r="L17" s="183">
        <f>COUNTA(F5:F92)</f>
        <v>38</v>
      </c>
      <c r="M17" s="183">
        <f>COUNTIF(F5:F93,"non")</f>
        <v>0</v>
      </c>
      <c r="N17" s="183">
        <f>COUNTIF(F5:F92,"oui")</f>
        <v>38</v>
      </c>
      <c r="O17" s="183">
        <f>(L17-M17)/L17</f>
        <v>1</v>
      </c>
      <c r="P17" s="148">
        <f>AVERAGEIF(J$5:J$200,"&lt;&gt;0")</f>
        <v>0.001005116959</v>
      </c>
    </row>
    <row r="18">
      <c r="A18" s="176">
        <v>14.0</v>
      </c>
      <c r="B18" s="226">
        <v>78994.0</v>
      </c>
      <c r="C18" s="180" t="s">
        <v>56</v>
      </c>
      <c r="D18" s="188">
        <v>0.36041666666666666</v>
      </c>
      <c r="E18" s="188">
        <v>0.3611111111111111</v>
      </c>
      <c r="F18" s="180" t="s">
        <v>130</v>
      </c>
      <c r="G18" s="178"/>
      <c r="H18" s="178"/>
      <c r="I18" s="185"/>
      <c r="J18" s="184">
        <f t="shared" si="1"/>
        <v>0.0006944444444</v>
      </c>
    </row>
    <row r="19">
      <c r="A19" s="176">
        <v>15.0</v>
      </c>
      <c r="B19" s="226">
        <v>111865.0</v>
      </c>
      <c r="C19" s="180" t="s">
        <v>56</v>
      </c>
      <c r="D19" s="188">
        <v>0.3625</v>
      </c>
      <c r="E19" s="188">
        <v>0.36319444444444443</v>
      </c>
      <c r="F19" s="180" t="s">
        <v>130</v>
      </c>
      <c r="G19" s="178"/>
      <c r="H19" s="178"/>
      <c r="I19" s="185"/>
      <c r="J19" s="184">
        <f t="shared" si="1"/>
        <v>0.0006944444444</v>
      </c>
    </row>
    <row r="20">
      <c r="A20" s="176">
        <v>16.0</v>
      </c>
      <c r="B20" s="226">
        <v>144738.0</v>
      </c>
      <c r="C20" s="180" t="s">
        <v>56</v>
      </c>
      <c r="D20" s="188">
        <v>0.36527777777777776</v>
      </c>
      <c r="E20" s="188">
        <v>0.3659722222222222</v>
      </c>
      <c r="F20" s="180" t="s">
        <v>130</v>
      </c>
      <c r="G20" s="178"/>
      <c r="H20" s="178"/>
      <c r="I20" s="185"/>
      <c r="J20" s="184">
        <f t="shared" si="1"/>
        <v>0.0006944444444</v>
      </c>
    </row>
    <row r="21">
      <c r="A21" s="176">
        <v>17.0</v>
      </c>
      <c r="B21" s="226">
        <v>177609.0</v>
      </c>
      <c r="C21" s="180" t="s">
        <v>56</v>
      </c>
      <c r="D21" s="188">
        <v>0.36666666666666664</v>
      </c>
      <c r="E21" s="188">
        <v>0.36736111111111114</v>
      </c>
      <c r="F21" s="180" t="s">
        <v>130</v>
      </c>
      <c r="G21" s="178"/>
      <c r="H21" s="178"/>
      <c r="I21" s="185"/>
      <c r="J21" s="184">
        <f t="shared" si="1"/>
        <v>0.0006944444444</v>
      </c>
    </row>
    <row r="22">
      <c r="A22" s="176">
        <v>18.0</v>
      </c>
      <c r="B22" s="226">
        <v>210482.0</v>
      </c>
      <c r="C22" s="180" t="s">
        <v>56</v>
      </c>
      <c r="D22" s="188">
        <v>0.36875</v>
      </c>
      <c r="E22" s="188">
        <v>0.36944444444444446</v>
      </c>
      <c r="F22" s="180" t="s">
        <v>130</v>
      </c>
      <c r="G22" s="178"/>
      <c r="H22" s="178"/>
      <c r="I22" s="185"/>
      <c r="J22" s="184">
        <f t="shared" si="1"/>
        <v>0.0006944444444</v>
      </c>
    </row>
    <row r="23">
      <c r="A23" s="176">
        <v>19.0</v>
      </c>
      <c r="B23" s="226">
        <v>243353.0</v>
      </c>
      <c r="C23" s="180" t="s">
        <v>56</v>
      </c>
      <c r="D23" s="188">
        <v>0.3701388888888889</v>
      </c>
      <c r="E23" s="188">
        <v>0.3715277777777778</v>
      </c>
      <c r="F23" s="180" t="s">
        <v>130</v>
      </c>
      <c r="G23" s="178"/>
      <c r="H23" s="178"/>
      <c r="I23" s="185"/>
      <c r="J23" s="184">
        <f t="shared" si="1"/>
        <v>0.001388888889</v>
      </c>
    </row>
    <row r="24">
      <c r="A24" s="176">
        <v>20.0</v>
      </c>
      <c r="B24" s="226">
        <v>276225.0</v>
      </c>
      <c r="C24" s="180" t="s">
        <v>56</v>
      </c>
      <c r="D24" s="188">
        <v>0.3715277777777778</v>
      </c>
      <c r="E24" s="188">
        <v>0.37222222222222223</v>
      </c>
      <c r="F24" s="180" t="s">
        <v>130</v>
      </c>
      <c r="G24" s="178"/>
      <c r="H24" s="178"/>
      <c r="I24" s="185"/>
      <c r="J24" s="184">
        <f t="shared" si="1"/>
        <v>0.0006944444444</v>
      </c>
    </row>
    <row r="25">
      <c r="A25" s="176">
        <v>21.0</v>
      </c>
      <c r="B25" s="226">
        <v>309096.0</v>
      </c>
      <c r="C25" s="180" t="s">
        <v>56</v>
      </c>
      <c r="D25" s="188">
        <v>0.38055555555555554</v>
      </c>
      <c r="E25" s="188">
        <v>0.3819444444444444</v>
      </c>
      <c r="F25" s="180" t="s">
        <v>130</v>
      </c>
      <c r="G25" s="178"/>
      <c r="H25" s="178"/>
      <c r="I25" s="185"/>
      <c r="J25" s="184">
        <f t="shared" si="1"/>
        <v>0.001388888889</v>
      </c>
    </row>
    <row r="26">
      <c r="A26" s="176">
        <v>22.0</v>
      </c>
      <c r="B26" s="226">
        <v>341969.0</v>
      </c>
      <c r="C26" s="180" t="s">
        <v>56</v>
      </c>
      <c r="D26" s="188">
        <v>0.3819444444444444</v>
      </c>
      <c r="E26" s="188">
        <v>0.38333333333333336</v>
      </c>
      <c r="F26" s="180" t="s">
        <v>130</v>
      </c>
      <c r="G26" s="178"/>
      <c r="H26" s="178"/>
      <c r="I26" s="185"/>
      <c r="J26" s="184">
        <f t="shared" si="1"/>
        <v>0.001388888889</v>
      </c>
    </row>
    <row r="27">
      <c r="A27" s="176">
        <v>23.0</v>
      </c>
      <c r="B27" s="226">
        <v>374840.0</v>
      </c>
      <c r="C27" s="180" t="s">
        <v>56</v>
      </c>
      <c r="D27" s="188">
        <v>0.38333333333333336</v>
      </c>
      <c r="E27" s="188">
        <v>0.3840277777777778</v>
      </c>
      <c r="F27" s="180" t="s">
        <v>130</v>
      </c>
      <c r="G27" s="178"/>
      <c r="H27" s="178"/>
      <c r="I27" s="185"/>
      <c r="J27" s="184">
        <f t="shared" si="1"/>
        <v>0.0006944444444</v>
      </c>
    </row>
    <row r="28">
      <c r="A28" s="176">
        <v>24.0</v>
      </c>
      <c r="B28" s="226">
        <v>407712.0</v>
      </c>
      <c r="C28" s="180" t="s">
        <v>56</v>
      </c>
      <c r="D28" s="188">
        <v>0.3854166666666667</v>
      </c>
      <c r="E28" s="188">
        <v>0.3861111111111111</v>
      </c>
      <c r="F28" s="180" t="s">
        <v>130</v>
      </c>
      <c r="G28" s="178"/>
      <c r="H28" s="178"/>
      <c r="I28" s="185"/>
      <c r="J28" s="184">
        <f t="shared" si="1"/>
        <v>0.0006944444444</v>
      </c>
    </row>
    <row r="29">
      <c r="A29" s="176">
        <v>25.0</v>
      </c>
      <c r="B29" s="226">
        <v>440583.0</v>
      </c>
      <c r="C29" s="180" t="s">
        <v>56</v>
      </c>
      <c r="D29" s="188">
        <v>0.38680555555555557</v>
      </c>
      <c r="E29" s="188">
        <v>0.3875</v>
      </c>
      <c r="F29" s="180" t="s">
        <v>130</v>
      </c>
      <c r="G29" s="178"/>
      <c r="H29" s="178"/>
      <c r="I29" s="185"/>
      <c r="J29" s="184">
        <f t="shared" si="1"/>
        <v>0.0006944444444</v>
      </c>
    </row>
    <row r="30">
      <c r="A30" s="176">
        <v>26.0</v>
      </c>
      <c r="B30" s="226">
        <v>473456.0</v>
      </c>
      <c r="C30" s="180" t="s">
        <v>56</v>
      </c>
      <c r="D30" s="188">
        <v>0.3923611111111111</v>
      </c>
      <c r="E30" s="188">
        <v>0.39375</v>
      </c>
      <c r="F30" s="227" t="s">
        <v>130</v>
      </c>
      <c r="G30" s="178"/>
      <c r="H30" s="178"/>
      <c r="I30" s="185"/>
      <c r="J30" s="184">
        <f t="shared" si="1"/>
        <v>0.001388888889</v>
      </c>
    </row>
    <row r="31">
      <c r="A31" s="176">
        <v>27.0</v>
      </c>
      <c r="B31" s="226">
        <v>506328.0</v>
      </c>
      <c r="C31" s="180" t="s">
        <v>56</v>
      </c>
      <c r="D31" s="188">
        <v>0.39375</v>
      </c>
      <c r="E31" s="188">
        <v>0.39444444444444443</v>
      </c>
      <c r="F31" s="227" t="s">
        <v>130</v>
      </c>
      <c r="G31" s="178"/>
      <c r="H31" s="178"/>
      <c r="I31" s="185"/>
      <c r="J31" s="184">
        <f t="shared" si="1"/>
        <v>0.0006944444444</v>
      </c>
    </row>
    <row r="32">
      <c r="A32" s="176">
        <v>28.0</v>
      </c>
      <c r="B32" s="226">
        <v>539200.0</v>
      </c>
      <c r="C32" s="180" t="s">
        <v>56</v>
      </c>
      <c r="D32" s="188">
        <v>0.40069444444444446</v>
      </c>
      <c r="E32" s="188">
        <v>0.4041666666666667</v>
      </c>
      <c r="F32" s="227" t="s">
        <v>130</v>
      </c>
      <c r="G32" s="178"/>
      <c r="H32" s="178"/>
      <c r="I32" s="185"/>
      <c r="J32" s="184">
        <f t="shared" si="1"/>
        <v>0.003472222222</v>
      </c>
    </row>
    <row r="33">
      <c r="A33" s="176">
        <v>29.0</v>
      </c>
      <c r="B33" s="226">
        <v>572071.0</v>
      </c>
      <c r="C33" s="180" t="s">
        <v>56</v>
      </c>
      <c r="D33" s="188">
        <v>0.4076388888888889</v>
      </c>
      <c r="E33" s="188">
        <v>0.4083333333333333</v>
      </c>
      <c r="F33" s="227" t="s">
        <v>130</v>
      </c>
      <c r="G33" s="178"/>
      <c r="H33" s="178"/>
      <c r="I33" s="185"/>
      <c r="J33" s="184">
        <f t="shared" si="1"/>
        <v>0.0006944444444</v>
      </c>
    </row>
    <row r="34">
      <c r="A34" s="176">
        <v>30.0</v>
      </c>
      <c r="B34" s="226">
        <v>604943.0</v>
      </c>
      <c r="C34" s="180" t="s">
        <v>56</v>
      </c>
      <c r="D34" s="188">
        <v>0.4125</v>
      </c>
      <c r="E34" s="188">
        <v>0.4131944444444444</v>
      </c>
      <c r="F34" s="227" t="s">
        <v>130</v>
      </c>
      <c r="G34" s="178"/>
      <c r="H34" s="178"/>
      <c r="I34" s="185"/>
      <c r="J34" s="184">
        <f t="shared" si="1"/>
        <v>0.0006944444444</v>
      </c>
    </row>
    <row r="35">
      <c r="A35" s="176">
        <v>31.0</v>
      </c>
      <c r="B35" s="226">
        <v>637815.0</v>
      </c>
      <c r="C35" s="180" t="s">
        <v>56</v>
      </c>
      <c r="D35" s="188">
        <v>0.4131944444444444</v>
      </c>
      <c r="E35" s="188">
        <v>0.41388888888888886</v>
      </c>
      <c r="F35" s="227" t="s">
        <v>130</v>
      </c>
      <c r="G35" s="178"/>
      <c r="H35" s="178"/>
      <c r="I35" s="185"/>
      <c r="J35" s="184">
        <f t="shared" si="1"/>
        <v>0.0006944444444</v>
      </c>
    </row>
    <row r="36">
      <c r="A36" s="176">
        <v>32.0</v>
      </c>
      <c r="B36" s="226">
        <v>670687.0</v>
      </c>
      <c r="C36" s="180" t="s">
        <v>56</v>
      </c>
      <c r="D36" s="188">
        <v>0.4152777777777778</v>
      </c>
      <c r="E36" s="188">
        <v>0.41597222222222224</v>
      </c>
      <c r="F36" s="227" t="s">
        <v>130</v>
      </c>
      <c r="G36" s="178"/>
      <c r="H36" s="178"/>
      <c r="I36" s="185"/>
      <c r="J36" s="184">
        <f t="shared" si="1"/>
        <v>0.0006944444444</v>
      </c>
    </row>
    <row r="37">
      <c r="A37" s="176">
        <v>33.0</v>
      </c>
      <c r="B37" s="226">
        <v>703558.0</v>
      </c>
      <c r="C37" s="180" t="s">
        <v>56</v>
      </c>
      <c r="D37" s="188">
        <v>0.43472222222222223</v>
      </c>
      <c r="E37" s="188">
        <v>0.4354166666666667</v>
      </c>
      <c r="F37" s="227" t="s">
        <v>130</v>
      </c>
      <c r="G37" s="178"/>
      <c r="H37" s="178"/>
      <c r="I37" s="185"/>
      <c r="J37" s="184">
        <f t="shared" si="1"/>
        <v>0.0006944444444</v>
      </c>
    </row>
    <row r="38">
      <c r="A38" s="176">
        <v>34.0</v>
      </c>
      <c r="B38" s="226">
        <v>736430.0</v>
      </c>
      <c r="C38" s="180" t="s">
        <v>56</v>
      </c>
      <c r="D38" s="188">
        <v>0.45416666666666666</v>
      </c>
      <c r="E38" s="188">
        <v>0.4548611111111111</v>
      </c>
      <c r="F38" s="227" t="s">
        <v>130</v>
      </c>
      <c r="G38" s="178"/>
      <c r="H38" s="178"/>
      <c r="I38" s="185"/>
      <c r="J38" s="184">
        <f t="shared" si="1"/>
        <v>0.0006944444444</v>
      </c>
    </row>
    <row r="39">
      <c r="A39" s="176">
        <v>35.0</v>
      </c>
      <c r="B39" s="226">
        <v>769302.0</v>
      </c>
      <c r="C39" s="180" t="s">
        <v>56</v>
      </c>
      <c r="D39" s="188">
        <v>0.4583333333333333</v>
      </c>
      <c r="E39" s="188">
        <v>0.45902777777777776</v>
      </c>
      <c r="F39" s="227" t="s">
        <v>130</v>
      </c>
      <c r="G39" s="178"/>
      <c r="H39" s="178"/>
      <c r="I39" s="185"/>
      <c r="J39" s="184">
        <f t="shared" si="1"/>
        <v>0.0006944444444</v>
      </c>
    </row>
    <row r="40">
      <c r="A40" s="176">
        <v>36.0</v>
      </c>
      <c r="B40" s="226">
        <v>802175.0</v>
      </c>
      <c r="C40" s="180" t="s">
        <v>56</v>
      </c>
      <c r="D40" s="188">
        <v>0.4597222222222222</v>
      </c>
      <c r="E40" s="188">
        <v>0.46111111111111114</v>
      </c>
      <c r="F40" s="227" t="s">
        <v>130</v>
      </c>
      <c r="G40" s="178"/>
      <c r="H40" s="178"/>
      <c r="I40" s="185"/>
      <c r="J40" s="184">
        <f t="shared" si="1"/>
        <v>0.001388888889</v>
      </c>
    </row>
    <row r="41">
      <c r="A41" s="176">
        <v>37.0</v>
      </c>
      <c r="B41" s="226">
        <v>835046.0</v>
      </c>
      <c r="C41" s="180" t="s">
        <v>56</v>
      </c>
      <c r="D41" s="188">
        <v>0.46111111111111114</v>
      </c>
      <c r="E41" s="188">
        <v>0.46319444444444446</v>
      </c>
      <c r="F41" s="227" t="s">
        <v>130</v>
      </c>
      <c r="G41" s="178"/>
      <c r="H41" s="178"/>
      <c r="I41" s="185"/>
      <c r="J41" s="184">
        <f t="shared" si="1"/>
        <v>0.002083333333</v>
      </c>
    </row>
    <row r="42">
      <c r="A42" s="176">
        <v>38.0</v>
      </c>
      <c r="B42" s="226">
        <v>867918.0</v>
      </c>
      <c r="C42" s="180" t="s">
        <v>56</v>
      </c>
      <c r="D42" s="188">
        <v>0.46319444444444446</v>
      </c>
      <c r="E42" s="188">
        <v>0.46458333333333335</v>
      </c>
      <c r="F42" s="227" t="s">
        <v>130</v>
      </c>
      <c r="G42" s="178"/>
      <c r="H42" s="178"/>
      <c r="I42" s="185"/>
      <c r="J42" s="184">
        <f t="shared" si="1"/>
        <v>0.001388888889</v>
      </c>
    </row>
    <row r="43">
      <c r="A43" s="176">
        <v>39.0</v>
      </c>
      <c r="B43" s="185"/>
      <c r="C43" s="185"/>
      <c r="D43" s="179">
        <v>0.0</v>
      </c>
      <c r="E43" s="179">
        <v>0.0</v>
      </c>
      <c r="F43" s="178"/>
      <c r="G43" s="178"/>
      <c r="H43" s="178"/>
      <c r="I43" s="185"/>
      <c r="J43" s="184">
        <f t="shared" si="1"/>
        <v>0</v>
      </c>
    </row>
    <row r="44">
      <c r="A44" s="176">
        <v>40.0</v>
      </c>
      <c r="B44" s="185"/>
      <c r="C44" s="185"/>
      <c r="D44" s="179">
        <v>0.0</v>
      </c>
      <c r="E44" s="179">
        <v>0.0</v>
      </c>
      <c r="F44" s="178"/>
      <c r="G44" s="178"/>
      <c r="H44" s="178"/>
      <c r="I44" s="185"/>
      <c r="J44" s="184">
        <f t="shared" si="1"/>
        <v>0</v>
      </c>
    </row>
    <row r="45">
      <c r="A45" s="176">
        <v>41.0</v>
      </c>
      <c r="B45" s="185"/>
      <c r="C45" s="185"/>
      <c r="D45" s="179">
        <v>0.0</v>
      </c>
      <c r="E45" s="179">
        <v>0.0</v>
      </c>
      <c r="F45" s="178"/>
      <c r="G45" s="178"/>
      <c r="H45" s="178"/>
      <c r="I45" s="185"/>
      <c r="J45" s="184">
        <f t="shared" si="1"/>
        <v>0</v>
      </c>
    </row>
    <row r="46">
      <c r="A46" s="176">
        <v>42.0</v>
      </c>
      <c r="B46" s="185"/>
      <c r="C46" s="185"/>
      <c r="D46" s="179">
        <v>0.0</v>
      </c>
      <c r="E46" s="179">
        <v>0.0</v>
      </c>
      <c r="F46" s="178"/>
      <c r="G46" s="178"/>
      <c r="H46" s="178"/>
      <c r="I46" s="185"/>
      <c r="J46" s="184">
        <f t="shared" si="1"/>
        <v>0</v>
      </c>
    </row>
    <row r="47">
      <c r="A47" s="176">
        <v>43.0</v>
      </c>
      <c r="B47" s="185"/>
      <c r="C47" s="185"/>
      <c r="D47" s="179">
        <v>0.0</v>
      </c>
      <c r="E47" s="179">
        <v>0.0</v>
      </c>
      <c r="F47" s="178"/>
      <c r="G47" s="178"/>
      <c r="H47" s="178"/>
      <c r="I47" s="185"/>
      <c r="J47" s="184">
        <f t="shared" si="1"/>
        <v>0</v>
      </c>
    </row>
    <row r="48">
      <c r="A48" s="176">
        <v>44.0</v>
      </c>
      <c r="B48" s="185"/>
      <c r="C48" s="185"/>
      <c r="D48" s="179">
        <v>0.0</v>
      </c>
      <c r="E48" s="179">
        <v>0.0</v>
      </c>
      <c r="F48" s="178"/>
      <c r="G48" s="178"/>
      <c r="H48" s="178"/>
      <c r="I48" s="185"/>
      <c r="J48" s="184">
        <f t="shared" si="1"/>
        <v>0</v>
      </c>
    </row>
    <row r="49">
      <c r="A49" s="176">
        <v>45.0</v>
      </c>
      <c r="B49" s="185"/>
      <c r="C49" s="185"/>
      <c r="D49" s="179">
        <v>0.0</v>
      </c>
      <c r="E49" s="179">
        <v>0.0</v>
      </c>
      <c r="F49" s="185"/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85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85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88"/>
    <col customWidth="1" min="5" max="5" width="19.5"/>
    <col customWidth="1" min="10" max="10" width="15.13"/>
    <col customWidth="1" min="12" max="12" width="32.75"/>
    <col customWidth="1" min="13" max="14" width="18.38"/>
  </cols>
  <sheetData>
    <row r="1">
      <c r="A1" s="170" t="s">
        <v>195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196</v>
      </c>
      <c r="H3" s="174" t="s">
        <v>197</v>
      </c>
      <c r="I3" s="174" t="s">
        <v>198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187">
        <v>46119.0</v>
      </c>
      <c r="C5" s="180" t="s">
        <v>39</v>
      </c>
      <c r="D5" s="188">
        <v>0.6770833333333334</v>
      </c>
      <c r="E5" s="188">
        <v>0.6944444444444444</v>
      </c>
      <c r="F5" s="180" t="s">
        <v>138</v>
      </c>
      <c r="G5" s="180">
        <v>38.0</v>
      </c>
      <c r="H5" s="180">
        <v>36.6</v>
      </c>
      <c r="I5" s="180">
        <v>13.0</v>
      </c>
      <c r="J5" s="184">
        <f t="shared" ref="J5:J81" si="1">E5-D5</f>
        <v>0.01736111111</v>
      </c>
    </row>
    <row r="6">
      <c r="A6" s="176">
        <v>2.0</v>
      </c>
      <c r="B6" s="185"/>
      <c r="C6" s="180" t="s">
        <v>39</v>
      </c>
      <c r="D6" s="188">
        <v>0.7083333333333334</v>
      </c>
      <c r="E6" s="188">
        <v>0.7395833333333334</v>
      </c>
      <c r="F6" s="180" t="s">
        <v>130</v>
      </c>
      <c r="G6" s="180">
        <v>38.2</v>
      </c>
      <c r="H6" s="180">
        <v>38.6</v>
      </c>
      <c r="I6" s="180">
        <v>15.6</v>
      </c>
      <c r="J6" s="184">
        <f t="shared" si="1"/>
        <v>0.03125</v>
      </c>
    </row>
    <row r="7">
      <c r="A7" s="176">
        <v>3.0</v>
      </c>
      <c r="B7" s="185"/>
      <c r="C7" s="180" t="s">
        <v>39</v>
      </c>
      <c r="D7" s="188">
        <v>0.3472222222222222</v>
      </c>
      <c r="E7" s="188">
        <v>0.37222222222222223</v>
      </c>
      <c r="F7" s="180" t="s">
        <v>130</v>
      </c>
      <c r="G7" s="180">
        <v>38.14</v>
      </c>
      <c r="H7" s="180">
        <v>38.6</v>
      </c>
      <c r="I7" s="180">
        <v>15.6</v>
      </c>
      <c r="J7" s="184">
        <f t="shared" si="1"/>
        <v>0.025</v>
      </c>
    </row>
    <row r="8">
      <c r="A8" s="176">
        <v>4.0</v>
      </c>
      <c r="B8" s="185"/>
      <c r="C8" s="180" t="s">
        <v>39</v>
      </c>
      <c r="D8" s="188">
        <v>0.375</v>
      </c>
      <c r="E8" s="188">
        <v>0.3888888888888889</v>
      </c>
      <c r="F8" s="180" t="s">
        <v>130</v>
      </c>
      <c r="G8" s="180">
        <v>38.1</v>
      </c>
      <c r="H8" s="180">
        <v>38.65</v>
      </c>
      <c r="I8" s="180">
        <v>15.79</v>
      </c>
      <c r="J8" s="184">
        <f t="shared" si="1"/>
        <v>0.01388888889</v>
      </c>
    </row>
    <row r="9">
      <c r="A9" s="176">
        <v>5.0</v>
      </c>
      <c r="B9" s="185"/>
      <c r="C9" s="180" t="s">
        <v>39</v>
      </c>
      <c r="D9" s="179">
        <v>0.0</v>
      </c>
      <c r="E9" s="179">
        <v>0.0</v>
      </c>
      <c r="F9" s="180" t="s">
        <v>130</v>
      </c>
      <c r="G9" s="180">
        <v>38.0</v>
      </c>
      <c r="H9" s="180">
        <v>38.64</v>
      </c>
      <c r="I9" s="180">
        <v>15.4</v>
      </c>
      <c r="J9" s="184">
        <f t="shared" si="1"/>
        <v>0</v>
      </c>
    </row>
    <row r="10">
      <c r="A10" s="176">
        <v>6.0</v>
      </c>
      <c r="B10" s="185"/>
      <c r="C10" s="180" t="s">
        <v>39</v>
      </c>
      <c r="D10" s="179">
        <v>0.0</v>
      </c>
      <c r="E10" s="179">
        <v>0.0</v>
      </c>
      <c r="F10" s="180" t="s">
        <v>130</v>
      </c>
      <c r="G10" s="180">
        <v>37.9</v>
      </c>
      <c r="H10" s="180">
        <v>38.7</v>
      </c>
      <c r="I10" s="180">
        <v>15.4</v>
      </c>
      <c r="J10" s="184">
        <f t="shared" si="1"/>
        <v>0</v>
      </c>
    </row>
    <row r="11">
      <c r="A11" s="176">
        <v>7.0</v>
      </c>
      <c r="B11" s="185"/>
      <c r="C11" s="180" t="s">
        <v>39</v>
      </c>
      <c r="D11" s="188">
        <v>0.4305555555555556</v>
      </c>
      <c r="E11" s="188">
        <v>0.4375</v>
      </c>
      <c r="F11" s="180" t="s">
        <v>130</v>
      </c>
      <c r="G11" s="180">
        <v>38.0</v>
      </c>
      <c r="H11" s="180">
        <v>38.7</v>
      </c>
      <c r="I11" s="180">
        <v>15.4</v>
      </c>
      <c r="J11" s="184">
        <f t="shared" si="1"/>
        <v>0.006944444444</v>
      </c>
    </row>
    <row r="12">
      <c r="A12" s="176">
        <v>8.0</v>
      </c>
      <c r="B12" s="185"/>
      <c r="C12" s="180" t="s">
        <v>39</v>
      </c>
      <c r="D12" s="188">
        <v>0.4375</v>
      </c>
      <c r="E12" s="188">
        <v>0.44305555555555554</v>
      </c>
      <c r="F12" s="180" t="s">
        <v>130</v>
      </c>
      <c r="G12" s="180">
        <v>37.9</v>
      </c>
      <c r="H12" s="180">
        <v>38.5</v>
      </c>
      <c r="I12" s="180">
        <v>15.42</v>
      </c>
      <c r="J12" s="184">
        <f t="shared" si="1"/>
        <v>0.005555555556</v>
      </c>
      <c r="O12" s="182"/>
    </row>
    <row r="13">
      <c r="A13" s="176">
        <v>9.0</v>
      </c>
      <c r="B13" s="185"/>
      <c r="C13" s="180" t="s">
        <v>39</v>
      </c>
      <c r="D13" s="188">
        <v>0.44305555555555554</v>
      </c>
      <c r="E13" s="188">
        <v>0.45208333333333334</v>
      </c>
      <c r="F13" s="180" t="s">
        <v>130</v>
      </c>
      <c r="G13" s="180">
        <v>37.9</v>
      </c>
      <c r="H13" s="180">
        <v>38.6</v>
      </c>
      <c r="I13" s="180">
        <v>15.5</v>
      </c>
      <c r="J13" s="184">
        <f t="shared" si="1"/>
        <v>0.009027777778</v>
      </c>
      <c r="O13" s="182"/>
    </row>
    <row r="14">
      <c r="A14" s="176">
        <v>10.0</v>
      </c>
      <c r="B14" s="185"/>
      <c r="C14" s="180" t="s">
        <v>39</v>
      </c>
      <c r="D14" s="188">
        <v>0.4548611111111111</v>
      </c>
      <c r="E14" s="188">
        <v>0.45902777777777776</v>
      </c>
      <c r="F14" s="180" t="s">
        <v>130</v>
      </c>
      <c r="G14" s="180">
        <v>38.0</v>
      </c>
      <c r="H14" s="180">
        <v>38.6</v>
      </c>
      <c r="I14" s="180">
        <v>15.5</v>
      </c>
      <c r="J14" s="184">
        <f t="shared" si="1"/>
        <v>0.004166666667</v>
      </c>
      <c r="O14" s="182"/>
    </row>
    <row r="15">
      <c r="A15" s="176">
        <v>11.0</v>
      </c>
      <c r="B15" s="185"/>
      <c r="C15" s="180" t="s">
        <v>39</v>
      </c>
      <c r="D15" s="188">
        <v>0.4597222222222222</v>
      </c>
      <c r="E15" s="188">
        <v>0.4638888888888889</v>
      </c>
      <c r="F15" s="180" t="s">
        <v>130</v>
      </c>
      <c r="G15" s="180">
        <v>38.0</v>
      </c>
      <c r="H15" s="180">
        <v>38.6</v>
      </c>
      <c r="I15" s="180">
        <v>15.4</v>
      </c>
      <c r="J15" s="184">
        <f t="shared" si="1"/>
        <v>0.004166666667</v>
      </c>
      <c r="L15" s="228" t="s">
        <v>195</v>
      </c>
    </row>
    <row r="16">
      <c r="A16" s="176">
        <v>12.0</v>
      </c>
      <c r="B16" s="185"/>
      <c r="C16" s="180" t="s">
        <v>39</v>
      </c>
      <c r="D16" s="188">
        <v>0.46458333333333335</v>
      </c>
      <c r="E16" s="188">
        <v>0.46944444444444444</v>
      </c>
      <c r="F16" s="180" t="s">
        <v>130</v>
      </c>
      <c r="G16" s="180">
        <v>38.0</v>
      </c>
      <c r="H16" s="180">
        <v>38.6</v>
      </c>
      <c r="I16" s="180">
        <v>15.4</v>
      </c>
      <c r="J16" s="184">
        <f t="shared" si="1"/>
        <v>0.004861111111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185"/>
      <c r="C17" s="180" t="s">
        <v>39</v>
      </c>
      <c r="D17" s="188">
        <v>0.46944444444444444</v>
      </c>
      <c r="E17" s="188">
        <v>0.4756944444444444</v>
      </c>
      <c r="F17" s="180" t="s">
        <v>130</v>
      </c>
      <c r="G17" s="180">
        <v>38.0</v>
      </c>
      <c r="H17" s="180">
        <v>38.6</v>
      </c>
      <c r="I17" s="180">
        <v>15.4</v>
      </c>
      <c r="J17" s="184">
        <f t="shared" si="1"/>
        <v>0.00625</v>
      </c>
      <c r="L17" s="183">
        <f>COUNTA(F5:F92)</f>
        <v>45</v>
      </c>
      <c r="M17" s="183">
        <f>COUNTIF(F5:F93,"non")</f>
        <v>1</v>
      </c>
      <c r="N17" s="183">
        <f>COUNTIF(F5:F92,"oui")</f>
        <v>44</v>
      </c>
      <c r="O17" s="183">
        <f>(L17-M17)/L17</f>
        <v>0.9777777778</v>
      </c>
      <c r="P17" s="148">
        <f>AVERAGEIF(J$5:J$200,"&lt;&gt;0")</f>
        <v>0.007751937984</v>
      </c>
    </row>
    <row r="18">
      <c r="A18" s="176">
        <v>14.0</v>
      </c>
      <c r="B18" s="185"/>
      <c r="C18" s="180" t="s">
        <v>39</v>
      </c>
      <c r="D18" s="188">
        <v>0.4756944444444444</v>
      </c>
      <c r="E18" s="188">
        <v>0.48194444444444445</v>
      </c>
      <c r="F18" s="180" t="s">
        <v>130</v>
      </c>
      <c r="G18" s="180">
        <v>38.0</v>
      </c>
      <c r="H18" s="180">
        <v>38.6</v>
      </c>
      <c r="I18" s="180">
        <v>15.6</v>
      </c>
      <c r="J18" s="184">
        <f t="shared" si="1"/>
        <v>0.00625</v>
      </c>
    </row>
    <row r="19">
      <c r="A19" s="176">
        <v>15.0</v>
      </c>
      <c r="B19" s="185"/>
      <c r="C19" s="180" t="s">
        <v>39</v>
      </c>
      <c r="D19" s="188">
        <v>0.4861111111111111</v>
      </c>
      <c r="E19" s="188">
        <v>0.4909722222222222</v>
      </c>
      <c r="F19" s="180" t="s">
        <v>130</v>
      </c>
      <c r="G19" s="180">
        <v>38.0</v>
      </c>
      <c r="H19" s="180">
        <v>38.6</v>
      </c>
      <c r="I19" s="180">
        <v>15.5</v>
      </c>
      <c r="J19" s="184">
        <f t="shared" si="1"/>
        <v>0.004861111111</v>
      </c>
    </row>
    <row r="20">
      <c r="A20" s="176">
        <v>16.0</v>
      </c>
      <c r="B20" s="185"/>
      <c r="C20" s="180" t="s">
        <v>39</v>
      </c>
      <c r="D20" s="188">
        <v>0.4930555555555556</v>
      </c>
      <c r="E20" s="188">
        <v>0.5</v>
      </c>
      <c r="F20" s="180" t="s">
        <v>130</v>
      </c>
      <c r="G20" s="180">
        <v>37.9</v>
      </c>
      <c r="H20" s="180">
        <v>38.7</v>
      </c>
      <c r="I20" s="180">
        <v>15.6</v>
      </c>
      <c r="J20" s="184">
        <f t="shared" si="1"/>
        <v>0.006944444444</v>
      </c>
    </row>
    <row r="21">
      <c r="A21" s="176">
        <v>17.0</v>
      </c>
      <c r="B21" s="185"/>
      <c r="C21" s="180" t="s">
        <v>39</v>
      </c>
      <c r="D21" s="188">
        <v>0.5</v>
      </c>
      <c r="E21" s="188">
        <v>0.5041666666666667</v>
      </c>
      <c r="F21" s="180" t="s">
        <v>130</v>
      </c>
      <c r="G21" s="180">
        <v>38.0</v>
      </c>
      <c r="H21" s="180">
        <v>38.6</v>
      </c>
      <c r="I21" s="180">
        <v>15.5</v>
      </c>
      <c r="J21" s="184">
        <f t="shared" si="1"/>
        <v>0.004166666667</v>
      </c>
    </row>
    <row r="22">
      <c r="A22" s="176">
        <v>18.0</v>
      </c>
      <c r="B22" s="185"/>
      <c r="C22" s="180" t="s">
        <v>39</v>
      </c>
      <c r="D22" s="188">
        <v>0.5055555555555555</v>
      </c>
      <c r="E22" s="188">
        <v>0.5104166666666666</v>
      </c>
      <c r="F22" s="180" t="s">
        <v>130</v>
      </c>
      <c r="G22" s="180">
        <v>38.0</v>
      </c>
      <c r="H22" s="180">
        <v>38.6</v>
      </c>
      <c r="I22" s="180">
        <v>15.6</v>
      </c>
      <c r="J22" s="184">
        <f t="shared" si="1"/>
        <v>0.004861111111</v>
      </c>
    </row>
    <row r="23">
      <c r="A23" s="176">
        <v>19.0</v>
      </c>
      <c r="B23" s="185"/>
      <c r="C23" s="180" t="s">
        <v>39</v>
      </c>
      <c r="D23" s="188">
        <v>0.34375</v>
      </c>
      <c r="E23" s="188">
        <v>0.3506944444444444</v>
      </c>
      <c r="F23" s="180" t="s">
        <v>130</v>
      </c>
      <c r="G23" s="180">
        <v>37.96</v>
      </c>
      <c r="H23" s="180">
        <v>38.76</v>
      </c>
      <c r="I23" s="180">
        <v>15.6</v>
      </c>
      <c r="J23" s="184">
        <f t="shared" si="1"/>
        <v>0.006944444444</v>
      </c>
    </row>
    <row r="24">
      <c r="A24" s="176">
        <v>20.0</v>
      </c>
      <c r="B24" s="185"/>
      <c r="C24" s="180" t="s">
        <v>39</v>
      </c>
      <c r="D24" s="188">
        <v>0.3541666666666667</v>
      </c>
      <c r="E24" s="188">
        <v>0.3638888888888889</v>
      </c>
      <c r="F24" s="180" t="s">
        <v>130</v>
      </c>
      <c r="G24" s="180">
        <v>38.1</v>
      </c>
      <c r="H24" s="180">
        <v>38.58</v>
      </c>
      <c r="I24" s="180">
        <v>15.7</v>
      </c>
      <c r="J24" s="184">
        <f t="shared" si="1"/>
        <v>0.009722222222</v>
      </c>
    </row>
    <row r="25">
      <c r="A25" s="176">
        <v>21.0</v>
      </c>
      <c r="B25" s="185"/>
      <c r="C25" s="180" t="s">
        <v>39</v>
      </c>
      <c r="D25" s="188">
        <v>0.3541666666666667</v>
      </c>
      <c r="E25" s="188">
        <v>0.375</v>
      </c>
      <c r="F25" s="180" t="s">
        <v>130</v>
      </c>
      <c r="G25" s="180">
        <v>38.0</v>
      </c>
      <c r="H25" s="180">
        <v>38.8</v>
      </c>
      <c r="I25" s="180">
        <v>15.6</v>
      </c>
      <c r="J25" s="184">
        <f t="shared" si="1"/>
        <v>0.02083333333</v>
      </c>
    </row>
    <row r="26">
      <c r="A26" s="176">
        <v>22.0</v>
      </c>
      <c r="B26" s="185"/>
      <c r="C26" s="180" t="s">
        <v>39</v>
      </c>
      <c r="D26" s="188">
        <v>0.3763888888888889</v>
      </c>
      <c r="E26" s="188">
        <v>0.38125</v>
      </c>
      <c r="F26" s="180" t="s">
        <v>130</v>
      </c>
      <c r="G26" s="180">
        <v>37.9</v>
      </c>
      <c r="H26" s="180">
        <v>38.78</v>
      </c>
      <c r="I26" s="180">
        <v>15.7</v>
      </c>
      <c r="J26" s="184">
        <f t="shared" si="1"/>
        <v>0.004861111111</v>
      </c>
    </row>
    <row r="27">
      <c r="A27" s="176">
        <v>23.0</v>
      </c>
      <c r="B27" s="185"/>
      <c r="C27" s="180" t="s">
        <v>39</v>
      </c>
      <c r="D27" s="188">
        <v>0.3819444444444444</v>
      </c>
      <c r="E27" s="188">
        <v>0.3951388888888889</v>
      </c>
      <c r="F27" s="180" t="s">
        <v>130</v>
      </c>
      <c r="G27" s="180">
        <v>38.05</v>
      </c>
      <c r="H27" s="180">
        <v>38.7</v>
      </c>
      <c r="I27" s="180">
        <v>15.6</v>
      </c>
      <c r="J27" s="184">
        <f t="shared" si="1"/>
        <v>0.01319444444</v>
      </c>
    </row>
    <row r="28">
      <c r="A28" s="176">
        <v>24.0</v>
      </c>
      <c r="B28" s="185"/>
      <c r="C28" s="180" t="s">
        <v>39</v>
      </c>
      <c r="D28" s="188">
        <v>0.3958333333333333</v>
      </c>
      <c r="E28" s="188">
        <v>0.4048611111111111</v>
      </c>
      <c r="F28" s="180" t="s">
        <v>130</v>
      </c>
      <c r="G28" s="180">
        <v>37.9</v>
      </c>
      <c r="H28" s="180">
        <v>38.6</v>
      </c>
      <c r="I28" s="180">
        <v>15.4</v>
      </c>
      <c r="J28" s="184">
        <f t="shared" si="1"/>
        <v>0.009027777778</v>
      </c>
    </row>
    <row r="29">
      <c r="A29" s="176">
        <v>25.0</v>
      </c>
      <c r="B29" s="185"/>
      <c r="C29" s="180" t="s">
        <v>39</v>
      </c>
      <c r="D29" s="188">
        <v>0.4097222222222222</v>
      </c>
      <c r="E29" s="188">
        <v>0.4166666666666667</v>
      </c>
      <c r="F29" s="180" t="s">
        <v>130</v>
      </c>
      <c r="G29" s="180">
        <v>37.9</v>
      </c>
      <c r="H29" s="180">
        <v>38.6</v>
      </c>
      <c r="I29" s="180">
        <v>15.48</v>
      </c>
      <c r="J29" s="184">
        <f t="shared" si="1"/>
        <v>0.006944444444</v>
      </c>
    </row>
    <row r="30">
      <c r="A30" s="176">
        <v>26.0</v>
      </c>
      <c r="B30" s="185"/>
      <c r="C30" s="180" t="s">
        <v>39</v>
      </c>
      <c r="D30" s="188">
        <v>0.4284722222222222</v>
      </c>
      <c r="E30" s="188">
        <v>0.43472222222222223</v>
      </c>
      <c r="F30" s="180" t="s">
        <v>130</v>
      </c>
      <c r="G30" s="180">
        <v>38.0</v>
      </c>
      <c r="H30" s="180">
        <v>38.6</v>
      </c>
      <c r="I30" s="180">
        <v>15.5</v>
      </c>
      <c r="J30" s="184">
        <f t="shared" si="1"/>
        <v>0.00625</v>
      </c>
    </row>
    <row r="31">
      <c r="A31" s="176">
        <v>27.0</v>
      </c>
      <c r="B31" s="185"/>
      <c r="C31" s="180" t="s">
        <v>39</v>
      </c>
      <c r="D31" s="188">
        <v>0.4354166666666667</v>
      </c>
      <c r="E31" s="188">
        <v>0.4395833333333333</v>
      </c>
      <c r="F31" s="180" t="s">
        <v>130</v>
      </c>
      <c r="G31" s="180">
        <v>38.08</v>
      </c>
      <c r="H31" s="180">
        <v>38.68</v>
      </c>
      <c r="I31" s="180">
        <v>15.5</v>
      </c>
      <c r="J31" s="184">
        <f t="shared" si="1"/>
        <v>0.004166666667</v>
      </c>
    </row>
    <row r="32">
      <c r="A32" s="176">
        <v>28.0</v>
      </c>
      <c r="B32" s="185"/>
      <c r="C32" s="180" t="s">
        <v>39</v>
      </c>
      <c r="D32" s="207">
        <v>0.4409722222222222</v>
      </c>
      <c r="E32" s="188">
        <v>0.44722222222222224</v>
      </c>
      <c r="F32" s="180" t="s">
        <v>130</v>
      </c>
      <c r="G32" s="180">
        <v>37.9</v>
      </c>
      <c r="H32" s="180">
        <v>38.5</v>
      </c>
      <c r="I32" s="180">
        <v>15.6</v>
      </c>
      <c r="J32" s="184">
        <f t="shared" si="1"/>
        <v>0.00625</v>
      </c>
    </row>
    <row r="33">
      <c r="A33" s="176">
        <v>29.0</v>
      </c>
      <c r="B33" s="185"/>
      <c r="C33" s="180" t="s">
        <v>39</v>
      </c>
      <c r="D33" s="188">
        <v>0.4548611111111111</v>
      </c>
      <c r="E33" s="188">
        <v>0.45902777777777776</v>
      </c>
      <c r="F33" s="180" t="s">
        <v>130</v>
      </c>
      <c r="G33" s="180">
        <v>37.9</v>
      </c>
      <c r="H33" s="180">
        <v>38.5</v>
      </c>
      <c r="I33" s="180">
        <v>15.8</v>
      </c>
      <c r="J33" s="184">
        <f t="shared" si="1"/>
        <v>0.004166666667</v>
      </c>
    </row>
    <row r="34">
      <c r="A34" s="176">
        <v>30.0</v>
      </c>
      <c r="B34" s="185"/>
      <c r="C34" s="180" t="s">
        <v>39</v>
      </c>
      <c r="D34" s="188">
        <v>0.4618055555555556</v>
      </c>
      <c r="E34" s="188">
        <v>0.4666666666666667</v>
      </c>
      <c r="F34" s="180" t="s">
        <v>130</v>
      </c>
      <c r="G34" s="180">
        <v>37.9</v>
      </c>
      <c r="H34" s="180">
        <v>38.5</v>
      </c>
      <c r="I34" s="180">
        <v>15.5</v>
      </c>
      <c r="J34" s="184">
        <f t="shared" si="1"/>
        <v>0.004861111111</v>
      </c>
    </row>
    <row r="35">
      <c r="A35" s="176">
        <v>31.0</v>
      </c>
      <c r="B35" s="185"/>
      <c r="C35" s="180" t="s">
        <v>39</v>
      </c>
      <c r="D35" s="188">
        <v>0.4673611111111111</v>
      </c>
      <c r="E35" s="188">
        <v>0.47152777777777777</v>
      </c>
      <c r="F35" s="180" t="s">
        <v>130</v>
      </c>
      <c r="G35" s="180">
        <v>37.9</v>
      </c>
      <c r="H35" s="180">
        <v>38.6</v>
      </c>
      <c r="I35" s="180">
        <v>15.6</v>
      </c>
      <c r="J35" s="184">
        <f t="shared" si="1"/>
        <v>0.004166666667</v>
      </c>
    </row>
    <row r="36">
      <c r="A36" s="176">
        <v>32.0</v>
      </c>
      <c r="B36" s="185"/>
      <c r="C36" s="180" t="s">
        <v>39</v>
      </c>
      <c r="D36" s="188">
        <v>0.4722222222222222</v>
      </c>
      <c r="E36" s="188">
        <v>0.4791666666666667</v>
      </c>
      <c r="F36" s="180" t="s">
        <v>130</v>
      </c>
      <c r="G36" s="180">
        <v>37.9</v>
      </c>
      <c r="H36" s="180">
        <v>38.6</v>
      </c>
      <c r="I36" s="180">
        <v>15.7</v>
      </c>
      <c r="J36" s="184">
        <f t="shared" si="1"/>
        <v>0.006944444444</v>
      </c>
    </row>
    <row r="37">
      <c r="A37" s="176">
        <v>33.0</v>
      </c>
      <c r="B37" s="185"/>
      <c r="C37" s="180" t="s">
        <v>39</v>
      </c>
      <c r="D37" s="188">
        <v>0.4791666666666667</v>
      </c>
      <c r="E37" s="188">
        <v>0.4875</v>
      </c>
      <c r="F37" s="180" t="s">
        <v>130</v>
      </c>
      <c r="G37" s="180">
        <v>37.9</v>
      </c>
      <c r="H37" s="180">
        <v>38.6</v>
      </c>
      <c r="I37" s="180">
        <v>15.6</v>
      </c>
      <c r="J37" s="184">
        <f t="shared" si="1"/>
        <v>0.008333333333</v>
      </c>
    </row>
    <row r="38">
      <c r="A38" s="176">
        <v>34.0</v>
      </c>
      <c r="B38" s="185"/>
      <c r="C38" s="180" t="s">
        <v>39</v>
      </c>
      <c r="D38" s="188">
        <v>0.4930555555555556</v>
      </c>
      <c r="E38" s="188">
        <v>0.4986111111111111</v>
      </c>
      <c r="F38" s="180" t="s">
        <v>130</v>
      </c>
      <c r="G38" s="180">
        <v>37.9</v>
      </c>
      <c r="H38" s="180">
        <v>38.6</v>
      </c>
      <c r="I38" s="180">
        <v>15.6</v>
      </c>
      <c r="J38" s="184">
        <f t="shared" si="1"/>
        <v>0.005555555556</v>
      </c>
    </row>
    <row r="39">
      <c r="A39" s="176">
        <v>35.0</v>
      </c>
      <c r="B39" s="185"/>
      <c r="C39" s="180" t="s">
        <v>39</v>
      </c>
      <c r="D39" s="188">
        <v>0.5</v>
      </c>
      <c r="E39" s="188">
        <v>0.5034722222222222</v>
      </c>
      <c r="F39" s="180" t="s">
        <v>130</v>
      </c>
      <c r="G39" s="180">
        <v>38.0</v>
      </c>
      <c r="H39" s="180">
        <v>38.5</v>
      </c>
      <c r="I39" s="180">
        <v>15.7</v>
      </c>
      <c r="J39" s="184">
        <f t="shared" si="1"/>
        <v>0.003472222222</v>
      </c>
    </row>
    <row r="40">
      <c r="A40" s="176">
        <v>36.0</v>
      </c>
      <c r="B40" s="185"/>
      <c r="C40" s="180" t="s">
        <v>39</v>
      </c>
      <c r="D40" s="188">
        <v>0.3402777777777778</v>
      </c>
      <c r="E40" s="188">
        <v>0.3458333333333333</v>
      </c>
      <c r="F40" s="180" t="s">
        <v>130</v>
      </c>
      <c r="G40" s="180">
        <v>37.8</v>
      </c>
      <c r="H40" s="180">
        <v>38.48</v>
      </c>
      <c r="I40" s="180">
        <v>15.6</v>
      </c>
      <c r="J40" s="184">
        <f t="shared" si="1"/>
        <v>0.005555555556</v>
      </c>
    </row>
    <row r="41">
      <c r="A41" s="176">
        <v>37.0</v>
      </c>
      <c r="B41" s="185"/>
      <c r="C41" s="180" t="s">
        <v>39</v>
      </c>
      <c r="D41" s="188">
        <v>0.3472222222222222</v>
      </c>
      <c r="E41" s="188">
        <v>0.3541666666666667</v>
      </c>
      <c r="F41" s="180" t="s">
        <v>130</v>
      </c>
      <c r="G41" s="180">
        <v>37.8</v>
      </c>
      <c r="H41" s="180">
        <v>38.6</v>
      </c>
      <c r="I41" s="180">
        <v>15.5</v>
      </c>
      <c r="J41" s="184">
        <f t="shared" si="1"/>
        <v>0.006944444444</v>
      </c>
    </row>
    <row r="42">
      <c r="A42" s="176">
        <v>38.0</v>
      </c>
      <c r="B42" s="185"/>
      <c r="C42" s="180" t="s">
        <v>39</v>
      </c>
      <c r="D42" s="188">
        <v>0.3548611111111111</v>
      </c>
      <c r="E42" s="188">
        <v>0.3590277777777778</v>
      </c>
      <c r="F42" s="180" t="s">
        <v>130</v>
      </c>
      <c r="G42" s="180">
        <v>37.9</v>
      </c>
      <c r="H42" s="180">
        <v>38.6</v>
      </c>
      <c r="I42" s="180">
        <v>15.6</v>
      </c>
      <c r="J42" s="184">
        <f t="shared" si="1"/>
        <v>0.004166666667</v>
      </c>
    </row>
    <row r="43">
      <c r="A43" s="176">
        <v>39.0</v>
      </c>
      <c r="B43" s="185"/>
      <c r="C43" s="180" t="s">
        <v>39</v>
      </c>
      <c r="D43" s="188">
        <v>0.3611111111111111</v>
      </c>
      <c r="E43" s="188">
        <v>0.36736111111111114</v>
      </c>
      <c r="F43" s="180" t="s">
        <v>130</v>
      </c>
      <c r="G43" s="180">
        <v>37.9</v>
      </c>
      <c r="H43" s="180">
        <v>38.7</v>
      </c>
      <c r="I43" s="180">
        <v>15.6</v>
      </c>
      <c r="J43" s="184">
        <f t="shared" si="1"/>
        <v>0.00625</v>
      </c>
    </row>
    <row r="44">
      <c r="A44" s="176">
        <v>40.0</v>
      </c>
      <c r="B44" s="185"/>
      <c r="C44" s="180" t="s">
        <v>39</v>
      </c>
      <c r="D44" s="188">
        <v>0.36944444444444446</v>
      </c>
      <c r="E44" s="188">
        <v>0.3736111111111111</v>
      </c>
      <c r="F44" s="180" t="s">
        <v>130</v>
      </c>
      <c r="G44" s="180">
        <v>37.9</v>
      </c>
      <c r="H44" s="180">
        <v>38.7</v>
      </c>
      <c r="I44" s="180">
        <v>15.7</v>
      </c>
      <c r="J44" s="184">
        <f t="shared" si="1"/>
        <v>0.004166666667</v>
      </c>
    </row>
    <row r="45">
      <c r="A45" s="176">
        <v>41.0</v>
      </c>
      <c r="B45" s="185"/>
      <c r="C45" s="180" t="s">
        <v>39</v>
      </c>
      <c r="D45" s="188">
        <v>0.3819444444444444</v>
      </c>
      <c r="E45" s="188">
        <v>0.38680555555555557</v>
      </c>
      <c r="F45" s="180" t="s">
        <v>130</v>
      </c>
      <c r="G45" s="180">
        <v>38.0</v>
      </c>
      <c r="H45" s="180">
        <v>38.53</v>
      </c>
      <c r="I45" s="180">
        <v>15.6</v>
      </c>
      <c r="J45" s="184">
        <f t="shared" si="1"/>
        <v>0.004861111111</v>
      </c>
    </row>
    <row r="46">
      <c r="A46" s="176">
        <v>42.0</v>
      </c>
      <c r="B46" s="185"/>
      <c r="C46" s="180" t="s">
        <v>39</v>
      </c>
      <c r="D46" s="188">
        <v>0.3888888888888889</v>
      </c>
      <c r="E46" s="188">
        <v>0.39375</v>
      </c>
      <c r="F46" s="180" t="s">
        <v>130</v>
      </c>
      <c r="G46" s="180">
        <v>37.9</v>
      </c>
      <c r="H46" s="180">
        <v>38.6</v>
      </c>
      <c r="I46" s="180">
        <v>15.6</v>
      </c>
      <c r="J46" s="184">
        <f t="shared" si="1"/>
        <v>0.004861111111</v>
      </c>
    </row>
    <row r="47">
      <c r="A47" s="176">
        <v>43.0</v>
      </c>
      <c r="B47" s="185"/>
      <c r="C47" s="180" t="s">
        <v>39</v>
      </c>
      <c r="D47" s="188">
        <v>0.3993055555555556</v>
      </c>
      <c r="E47" s="188">
        <v>0.4027777777777778</v>
      </c>
      <c r="F47" s="180" t="s">
        <v>130</v>
      </c>
      <c r="G47" s="180">
        <v>37.9</v>
      </c>
      <c r="H47" s="180">
        <v>38.7</v>
      </c>
      <c r="I47" s="180">
        <v>15.6</v>
      </c>
      <c r="J47" s="184">
        <f t="shared" si="1"/>
        <v>0.003472222222</v>
      </c>
    </row>
    <row r="48">
      <c r="A48" s="176">
        <v>44.0</v>
      </c>
      <c r="B48" s="185"/>
      <c r="C48" s="180" t="s">
        <v>39</v>
      </c>
      <c r="D48" s="188">
        <v>0.40347222222222223</v>
      </c>
      <c r="E48" s="188">
        <v>0.4097222222222222</v>
      </c>
      <c r="F48" s="180" t="s">
        <v>130</v>
      </c>
      <c r="G48" s="180">
        <v>37.9</v>
      </c>
      <c r="H48" s="180">
        <v>38.6</v>
      </c>
      <c r="I48" s="180">
        <v>15.6</v>
      </c>
      <c r="J48" s="184">
        <f t="shared" si="1"/>
        <v>0.00625</v>
      </c>
    </row>
    <row r="49">
      <c r="A49" s="176">
        <v>45.0</v>
      </c>
      <c r="B49" s="185"/>
      <c r="C49" s="180" t="s">
        <v>39</v>
      </c>
      <c r="D49" s="188">
        <v>0.4111111111111111</v>
      </c>
      <c r="E49" s="188">
        <v>0.4166666666666667</v>
      </c>
      <c r="F49" s="180" t="s">
        <v>130</v>
      </c>
      <c r="G49" s="180">
        <v>37.9</v>
      </c>
      <c r="H49" s="180">
        <v>38.6</v>
      </c>
      <c r="I49" s="180">
        <v>15.5</v>
      </c>
      <c r="J49" s="184">
        <f t="shared" si="1"/>
        <v>0.005555555556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78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78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78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78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78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78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78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78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78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78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78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78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78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78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78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78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78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78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78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78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78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78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78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78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78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78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78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78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78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78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78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78"/>
      <c r="G81" s="185"/>
      <c r="H81" s="185"/>
      <c r="I81" s="185"/>
      <c r="J81" s="184">
        <f t="shared" si="1"/>
        <v>0</v>
      </c>
    </row>
  </sheetData>
  <mergeCells count="12">
    <mergeCell ref="G3:G4"/>
    <mergeCell ref="H3:H4"/>
    <mergeCell ref="I3:I4"/>
    <mergeCell ref="J3:J4"/>
    <mergeCell ref="L15:P15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conditionalFormatting sqref="G5:G81">
    <cfRule type="cellIs" dxfId="13" priority="3" operator="between">
      <formula>37.8</formula>
      <formula>38.2</formula>
    </cfRule>
  </conditionalFormatting>
  <conditionalFormatting sqref="G5:G81">
    <cfRule type="cellIs" dxfId="14" priority="4" operator="notBetween">
      <formula>37.8</formula>
      <formula>38.2</formula>
    </cfRule>
  </conditionalFormatting>
  <conditionalFormatting sqref="H5:H81">
    <cfRule type="cellIs" dxfId="7" priority="5" operator="between">
      <formula>38.35</formula>
      <formula>38.85</formula>
    </cfRule>
  </conditionalFormatting>
  <conditionalFormatting sqref="H5:H81">
    <cfRule type="cellIs" dxfId="6" priority="6" operator="notBetween">
      <formula>38.35</formula>
      <formula>38.85</formula>
    </cfRule>
  </conditionalFormatting>
  <conditionalFormatting sqref="I5:I81">
    <cfRule type="cellIs" dxfId="7" priority="7" operator="between">
      <formula>15.4</formula>
      <formula>15.8</formula>
    </cfRule>
  </conditionalFormatting>
  <conditionalFormatting sqref="I5:I81">
    <cfRule type="cellIs" dxfId="6" priority="8" operator="notBetween">
      <formula>15.4</formula>
      <formula>15.8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9.5"/>
    <col customWidth="1" min="5" max="5" width="17.63"/>
    <col customWidth="1" min="7" max="7" width="15.63"/>
    <col customWidth="1" min="11" max="11" width="12.25"/>
    <col customWidth="1" min="12" max="12" width="29.63"/>
    <col customWidth="1" min="13" max="13" width="17.38"/>
    <col customWidth="1" min="14" max="14" width="17.88"/>
  </cols>
  <sheetData>
    <row r="1">
      <c r="A1" s="170" t="s">
        <v>199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90" t="s">
        <v>126</v>
      </c>
      <c r="H3" s="190" t="s">
        <v>127</v>
      </c>
      <c r="I3" s="172" t="s">
        <v>128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187">
        <v>46119.0</v>
      </c>
      <c r="C5" s="185"/>
      <c r="D5" s="179">
        <v>0.0</v>
      </c>
      <c r="E5" s="179">
        <v>0.0</v>
      </c>
      <c r="F5" s="180" t="s">
        <v>138</v>
      </c>
      <c r="G5" s="185"/>
      <c r="H5" s="185"/>
      <c r="I5" s="185"/>
      <c r="J5" s="184">
        <f t="shared" ref="J5:J81" si="1">E5-D5</f>
        <v>0</v>
      </c>
    </row>
    <row r="6">
      <c r="A6" s="176">
        <v>2.0</v>
      </c>
      <c r="B6" s="187">
        <v>46119.0</v>
      </c>
      <c r="C6" s="185"/>
      <c r="D6" s="179">
        <v>0.0</v>
      </c>
      <c r="E6" s="179">
        <v>0.0</v>
      </c>
      <c r="F6" s="180" t="s">
        <v>130</v>
      </c>
      <c r="G6" s="185"/>
      <c r="H6" s="185"/>
      <c r="I6" s="185"/>
      <c r="J6" s="184">
        <f t="shared" si="1"/>
        <v>0</v>
      </c>
    </row>
    <row r="7">
      <c r="A7" s="176">
        <v>3.0</v>
      </c>
      <c r="B7" s="187">
        <v>46119.0</v>
      </c>
      <c r="C7" s="185"/>
      <c r="D7" s="179">
        <v>0.0</v>
      </c>
      <c r="E7" s="179">
        <v>0.0</v>
      </c>
      <c r="F7" s="180" t="s">
        <v>138</v>
      </c>
      <c r="G7" s="185"/>
      <c r="H7" s="185"/>
      <c r="I7" s="185"/>
      <c r="J7" s="184">
        <f t="shared" si="1"/>
        <v>0</v>
      </c>
    </row>
    <row r="8">
      <c r="A8" s="176">
        <v>4.0</v>
      </c>
      <c r="B8" s="187">
        <v>46119.0</v>
      </c>
      <c r="C8" s="185"/>
      <c r="D8" s="179">
        <v>0.0</v>
      </c>
      <c r="E8" s="179">
        <v>0.0</v>
      </c>
      <c r="F8" s="180" t="s">
        <v>138</v>
      </c>
      <c r="G8" s="185"/>
      <c r="H8" s="185"/>
      <c r="I8" s="185"/>
      <c r="J8" s="184">
        <f t="shared" si="1"/>
        <v>0</v>
      </c>
    </row>
    <row r="9">
      <c r="A9" s="176">
        <v>5.0</v>
      </c>
      <c r="B9" s="187">
        <v>46119.0</v>
      </c>
      <c r="C9" s="185"/>
      <c r="D9" s="179">
        <v>0.0</v>
      </c>
      <c r="E9" s="179">
        <v>0.0</v>
      </c>
      <c r="F9" s="180" t="s">
        <v>130</v>
      </c>
      <c r="G9" s="185"/>
      <c r="H9" s="185"/>
      <c r="I9" s="185"/>
      <c r="J9" s="184">
        <f t="shared" si="1"/>
        <v>0</v>
      </c>
    </row>
    <row r="10">
      <c r="A10" s="176">
        <v>6.0</v>
      </c>
      <c r="B10" s="187">
        <v>46120.0</v>
      </c>
      <c r="C10" s="185"/>
      <c r="D10" s="188">
        <v>0.3888888888888889</v>
      </c>
      <c r="E10" s="188">
        <v>0.3958333333333333</v>
      </c>
      <c r="F10" s="180" t="s">
        <v>138</v>
      </c>
      <c r="G10" s="185"/>
      <c r="H10" s="185"/>
      <c r="I10" s="185"/>
      <c r="J10" s="184">
        <f t="shared" si="1"/>
        <v>0.006944444444</v>
      </c>
    </row>
    <row r="11">
      <c r="A11" s="176">
        <v>7.0</v>
      </c>
      <c r="B11" s="185"/>
      <c r="C11" s="185"/>
      <c r="D11" s="179">
        <v>0.0</v>
      </c>
      <c r="E11" s="179">
        <v>0.0</v>
      </c>
      <c r="F11" s="180" t="s">
        <v>130</v>
      </c>
      <c r="G11" s="185"/>
      <c r="H11" s="185"/>
      <c r="I11" s="185"/>
      <c r="J11" s="184">
        <f t="shared" si="1"/>
        <v>0</v>
      </c>
    </row>
    <row r="12">
      <c r="A12" s="176">
        <v>8.0</v>
      </c>
      <c r="B12" s="185"/>
      <c r="C12" s="185"/>
      <c r="D12" s="179">
        <v>0.0</v>
      </c>
      <c r="E12" s="179">
        <v>0.0</v>
      </c>
      <c r="F12" s="180" t="s">
        <v>130</v>
      </c>
      <c r="G12" s="185"/>
      <c r="H12" s="185"/>
      <c r="I12" s="185"/>
      <c r="J12" s="184">
        <f t="shared" si="1"/>
        <v>0</v>
      </c>
      <c r="O12" s="182"/>
    </row>
    <row r="13">
      <c r="A13" s="176">
        <v>9.0</v>
      </c>
      <c r="B13" s="185"/>
      <c r="C13" s="185"/>
      <c r="D13" s="179">
        <v>0.0</v>
      </c>
      <c r="E13" s="179">
        <v>0.0</v>
      </c>
      <c r="F13" s="180" t="s">
        <v>130</v>
      </c>
      <c r="G13" s="185"/>
      <c r="H13" s="185"/>
      <c r="I13" s="185"/>
      <c r="J13" s="184">
        <f t="shared" si="1"/>
        <v>0</v>
      </c>
      <c r="O13" s="182"/>
    </row>
    <row r="14">
      <c r="A14" s="176">
        <v>10.0</v>
      </c>
      <c r="B14" s="185"/>
      <c r="C14" s="185"/>
      <c r="D14" s="188">
        <v>0.4375</v>
      </c>
      <c r="E14" s="188">
        <v>0.44513888888888886</v>
      </c>
      <c r="F14" s="180" t="s">
        <v>130</v>
      </c>
      <c r="G14" s="185"/>
      <c r="H14" s="185"/>
      <c r="I14" s="185"/>
      <c r="J14" s="184">
        <f t="shared" si="1"/>
        <v>0.007638888889</v>
      </c>
      <c r="O14" s="182"/>
    </row>
    <row r="15">
      <c r="A15" s="176">
        <v>11.0</v>
      </c>
      <c r="B15" s="185"/>
      <c r="C15" s="185"/>
      <c r="D15" s="188">
        <v>0.4465277777777778</v>
      </c>
      <c r="E15" s="188">
        <v>0.4513888888888889</v>
      </c>
      <c r="F15" s="180" t="s">
        <v>130</v>
      </c>
      <c r="G15" s="185"/>
      <c r="H15" s="185"/>
      <c r="I15" s="185"/>
      <c r="J15" s="184">
        <f t="shared" si="1"/>
        <v>0.004861111111</v>
      </c>
      <c r="L15" s="229" t="s">
        <v>199</v>
      </c>
    </row>
    <row r="16">
      <c r="A16" s="176">
        <v>12.0</v>
      </c>
      <c r="B16" s="185"/>
      <c r="C16" s="185"/>
      <c r="D16" s="179">
        <v>0.0</v>
      </c>
      <c r="E16" s="179">
        <v>0.0</v>
      </c>
      <c r="F16" s="180" t="s">
        <v>130</v>
      </c>
      <c r="G16" s="185"/>
      <c r="H16" s="185"/>
      <c r="I16" s="185"/>
      <c r="J16" s="184">
        <f t="shared" si="1"/>
        <v>0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185"/>
      <c r="C17" s="185"/>
      <c r="D17" s="188">
        <v>0.4618055555555556</v>
      </c>
      <c r="E17" s="188">
        <v>0.46944444444444444</v>
      </c>
      <c r="F17" s="180" t="s">
        <v>130</v>
      </c>
      <c r="G17" s="185"/>
      <c r="H17" s="185"/>
      <c r="I17" s="185"/>
      <c r="J17" s="184">
        <f t="shared" si="1"/>
        <v>0.007638888889</v>
      </c>
      <c r="L17" s="214">
        <f>COUNTA(F5:F92)</f>
        <v>44</v>
      </c>
      <c r="M17" s="183">
        <f>COUNTIF(F5:F93,"non")</f>
        <v>4</v>
      </c>
      <c r="N17" s="183">
        <f>COUNTIF(F5:F92,"oui")</f>
        <v>40</v>
      </c>
      <c r="O17" s="183">
        <f>(L17-M17)/L17</f>
        <v>0.9090909091</v>
      </c>
      <c r="P17" s="148">
        <f>AVERAGEIF(J$5:J$200,"&lt;&gt;0")</f>
        <v>0.006207912458</v>
      </c>
    </row>
    <row r="18">
      <c r="A18" s="176">
        <v>14.0</v>
      </c>
      <c r="B18" s="185"/>
      <c r="C18" s="185"/>
      <c r="D18" s="188">
        <v>0.475</v>
      </c>
      <c r="E18" s="188">
        <v>0.48125</v>
      </c>
      <c r="F18" s="180" t="s">
        <v>130</v>
      </c>
      <c r="G18" s="185"/>
      <c r="H18" s="185"/>
      <c r="I18" s="185"/>
      <c r="J18" s="184">
        <f t="shared" si="1"/>
        <v>0.00625</v>
      </c>
    </row>
    <row r="19">
      <c r="A19" s="176">
        <v>15.0</v>
      </c>
      <c r="B19" s="185"/>
      <c r="C19" s="185"/>
      <c r="D19" s="179">
        <v>0.0</v>
      </c>
      <c r="E19" s="179">
        <v>0.0</v>
      </c>
      <c r="F19" s="180" t="s">
        <v>130</v>
      </c>
      <c r="G19" s="185"/>
      <c r="H19" s="185"/>
      <c r="I19" s="185"/>
      <c r="J19" s="184">
        <f t="shared" si="1"/>
        <v>0</v>
      </c>
    </row>
    <row r="20">
      <c r="A20" s="176">
        <v>16.0</v>
      </c>
      <c r="B20" s="185"/>
      <c r="C20" s="185"/>
      <c r="D20" s="188">
        <v>0.3486111111111111</v>
      </c>
      <c r="E20" s="188">
        <v>0.35694444444444445</v>
      </c>
      <c r="F20" s="180" t="s">
        <v>130</v>
      </c>
      <c r="G20" s="185"/>
      <c r="H20" s="185"/>
      <c r="I20" s="185"/>
      <c r="J20" s="184">
        <f t="shared" si="1"/>
        <v>0.008333333333</v>
      </c>
    </row>
    <row r="21">
      <c r="A21" s="176">
        <v>17.0</v>
      </c>
      <c r="B21" s="185"/>
      <c r="C21" s="185"/>
      <c r="D21" s="188">
        <v>0.3611111111111111</v>
      </c>
      <c r="E21" s="188">
        <v>0.36736111111111114</v>
      </c>
      <c r="F21" s="180" t="s">
        <v>130</v>
      </c>
      <c r="G21" s="185"/>
      <c r="H21" s="185"/>
      <c r="I21" s="185"/>
      <c r="J21" s="184">
        <f t="shared" si="1"/>
        <v>0.00625</v>
      </c>
    </row>
    <row r="22">
      <c r="A22" s="176">
        <v>18.0</v>
      </c>
      <c r="B22" s="185"/>
      <c r="C22" s="185"/>
      <c r="D22" s="188">
        <v>0.37569444444444444</v>
      </c>
      <c r="E22" s="188">
        <v>0.38125</v>
      </c>
      <c r="F22" s="180" t="s">
        <v>130</v>
      </c>
      <c r="G22" s="185"/>
      <c r="H22" s="185"/>
      <c r="I22" s="185"/>
      <c r="J22" s="184">
        <f t="shared" si="1"/>
        <v>0.005555555556</v>
      </c>
    </row>
    <row r="23">
      <c r="A23" s="176">
        <v>19.0</v>
      </c>
      <c r="B23" s="185"/>
      <c r="C23" s="185"/>
      <c r="D23" s="188">
        <v>0.38263888888888886</v>
      </c>
      <c r="E23" s="188">
        <v>0.3875</v>
      </c>
      <c r="F23" s="180" t="s">
        <v>130</v>
      </c>
      <c r="G23" s="185"/>
      <c r="H23" s="185"/>
      <c r="I23" s="185"/>
      <c r="J23" s="184">
        <f t="shared" si="1"/>
        <v>0.004861111111</v>
      </c>
    </row>
    <row r="24">
      <c r="A24" s="176">
        <v>20.0</v>
      </c>
      <c r="B24" s="185"/>
      <c r="C24" s="185"/>
      <c r="D24" s="188">
        <v>0.38958333333333334</v>
      </c>
      <c r="E24" s="188">
        <v>0.3951388888888889</v>
      </c>
      <c r="F24" s="180" t="s">
        <v>130</v>
      </c>
      <c r="G24" s="185"/>
      <c r="H24" s="185"/>
      <c r="I24" s="185"/>
      <c r="J24" s="184">
        <f t="shared" si="1"/>
        <v>0.005555555556</v>
      </c>
    </row>
    <row r="25">
      <c r="A25" s="176">
        <v>21.0</v>
      </c>
      <c r="B25" s="185"/>
      <c r="C25" s="185"/>
      <c r="D25" s="188">
        <v>0.39791666666666664</v>
      </c>
      <c r="E25" s="188">
        <v>0.4027777777777778</v>
      </c>
      <c r="F25" s="180" t="s">
        <v>130</v>
      </c>
      <c r="G25" s="185"/>
      <c r="H25" s="185"/>
      <c r="I25" s="185"/>
      <c r="J25" s="184">
        <f t="shared" si="1"/>
        <v>0.004861111111</v>
      </c>
    </row>
    <row r="26">
      <c r="A26" s="176">
        <v>22.0</v>
      </c>
      <c r="B26" s="185"/>
      <c r="C26" s="185"/>
      <c r="D26" s="188">
        <v>0.4125</v>
      </c>
      <c r="E26" s="188">
        <v>0.41875</v>
      </c>
      <c r="F26" s="180" t="s">
        <v>130</v>
      </c>
      <c r="G26" s="185"/>
      <c r="H26" s="185"/>
      <c r="I26" s="185"/>
      <c r="J26" s="184">
        <f t="shared" si="1"/>
        <v>0.00625</v>
      </c>
    </row>
    <row r="27">
      <c r="A27" s="176">
        <v>23.0</v>
      </c>
      <c r="B27" s="185"/>
      <c r="C27" s="185"/>
      <c r="D27" s="188">
        <v>0.43125</v>
      </c>
      <c r="E27" s="188">
        <v>0.4395833333333333</v>
      </c>
      <c r="F27" s="180" t="s">
        <v>130</v>
      </c>
      <c r="G27" s="185"/>
      <c r="H27" s="185"/>
      <c r="I27" s="185"/>
      <c r="J27" s="184">
        <f t="shared" si="1"/>
        <v>0.008333333333</v>
      </c>
    </row>
    <row r="28">
      <c r="A28" s="176">
        <v>24.0</v>
      </c>
      <c r="B28" s="185"/>
      <c r="C28" s="185"/>
      <c r="D28" s="188">
        <v>0.4444444444444444</v>
      </c>
      <c r="E28" s="188">
        <v>0.45069444444444445</v>
      </c>
      <c r="F28" s="180" t="s">
        <v>130</v>
      </c>
      <c r="G28" s="185"/>
      <c r="H28" s="185"/>
      <c r="I28" s="185"/>
      <c r="J28" s="184">
        <f t="shared" si="1"/>
        <v>0.00625</v>
      </c>
    </row>
    <row r="29">
      <c r="A29" s="176">
        <v>25.0</v>
      </c>
      <c r="B29" s="185"/>
      <c r="C29" s="185"/>
      <c r="D29" s="188">
        <v>0.4576388888888889</v>
      </c>
      <c r="E29" s="188">
        <v>0.46319444444444446</v>
      </c>
      <c r="F29" s="180" t="s">
        <v>130</v>
      </c>
      <c r="G29" s="185"/>
      <c r="H29" s="185"/>
      <c r="I29" s="185"/>
      <c r="J29" s="184">
        <f t="shared" si="1"/>
        <v>0.005555555556</v>
      </c>
    </row>
    <row r="30">
      <c r="A30" s="176">
        <v>26.0</v>
      </c>
      <c r="B30" s="185"/>
      <c r="C30" s="185"/>
      <c r="D30" s="188">
        <v>0.46458333333333335</v>
      </c>
      <c r="E30" s="188">
        <v>0.4722222222222222</v>
      </c>
      <c r="F30" s="180" t="s">
        <v>130</v>
      </c>
      <c r="G30" s="185"/>
      <c r="H30" s="185"/>
      <c r="I30" s="185"/>
      <c r="J30" s="184">
        <f t="shared" si="1"/>
        <v>0.007638888889</v>
      </c>
    </row>
    <row r="31">
      <c r="A31" s="176">
        <v>27.0</v>
      </c>
      <c r="B31" s="185"/>
      <c r="C31" s="185"/>
      <c r="D31" s="188">
        <v>0.4756944444444444</v>
      </c>
      <c r="E31" s="188">
        <v>0.48125</v>
      </c>
      <c r="F31" s="180" t="s">
        <v>130</v>
      </c>
      <c r="G31" s="185"/>
      <c r="H31" s="185"/>
      <c r="I31" s="185"/>
      <c r="J31" s="184">
        <f t="shared" si="1"/>
        <v>0.005555555556</v>
      </c>
    </row>
    <row r="32">
      <c r="A32" s="176">
        <v>28.0</v>
      </c>
      <c r="B32" s="185"/>
      <c r="C32" s="185"/>
      <c r="D32" s="188">
        <v>0.48680555555555555</v>
      </c>
      <c r="E32" s="188">
        <v>0.4930555555555556</v>
      </c>
      <c r="F32" s="180" t="s">
        <v>130</v>
      </c>
      <c r="G32" s="185"/>
      <c r="H32" s="185"/>
      <c r="I32" s="185"/>
      <c r="J32" s="184">
        <f t="shared" si="1"/>
        <v>0.00625</v>
      </c>
    </row>
    <row r="33">
      <c r="A33" s="176">
        <v>29.0</v>
      </c>
      <c r="B33" s="185"/>
      <c r="C33" s="185"/>
      <c r="D33" s="188">
        <v>0.49375</v>
      </c>
      <c r="E33" s="188">
        <v>0.5</v>
      </c>
      <c r="F33" s="180" t="s">
        <v>130</v>
      </c>
      <c r="G33" s="185"/>
      <c r="H33" s="185"/>
      <c r="I33" s="185"/>
      <c r="J33" s="184">
        <f t="shared" si="1"/>
        <v>0.00625</v>
      </c>
    </row>
    <row r="34">
      <c r="A34" s="176">
        <v>30.0</v>
      </c>
      <c r="B34" s="185"/>
      <c r="C34" s="185"/>
      <c r="D34" s="188">
        <v>0.5020833333333333</v>
      </c>
      <c r="E34" s="188">
        <v>0.5076388888888889</v>
      </c>
      <c r="F34" s="180" t="s">
        <v>130</v>
      </c>
      <c r="G34" s="185"/>
      <c r="H34" s="185"/>
      <c r="I34" s="185"/>
      <c r="J34" s="184">
        <f t="shared" si="1"/>
        <v>0.005555555556</v>
      </c>
    </row>
    <row r="35">
      <c r="A35" s="176">
        <v>31.0</v>
      </c>
      <c r="B35" s="185"/>
      <c r="C35" s="185"/>
      <c r="D35" s="188">
        <v>0.33958333333333335</v>
      </c>
      <c r="E35" s="188">
        <v>0.34930555555555554</v>
      </c>
      <c r="F35" s="180" t="s">
        <v>130</v>
      </c>
      <c r="G35" s="185"/>
      <c r="H35" s="185"/>
      <c r="I35" s="185"/>
      <c r="J35" s="184">
        <f t="shared" si="1"/>
        <v>0.009722222222</v>
      </c>
    </row>
    <row r="36">
      <c r="A36" s="176">
        <v>32.0</v>
      </c>
      <c r="B36" s="185"/>
      <c r="C36" s="185"/>
      <c r="D36" s="188">
        <v>0.3527777777777778</v>
      </c>
      <c r="E36" s="188">
        <v>0.3597222222222222</v>
      </c>
      <c r="F36" s="180" t="s">
        <v>130</v>
      </c>
      <c r="G36" s="185"/>
      <c r="H36" s="185"/>
      <c r="I36" s="185"/>
      <c r="J36" s="184">
        <f t="shared" si="1"/>
        <v>0.006944444444</v>
      </c>
    </row>
    <row r="37">
      <c r="A37" s="176">
        <v>33.0</v>
      </c>
      <c r="B37" s="185"/>
      <c r="C37" s="185"/>
      <c r="D37" s="188">
        <v>0.3625</v>
      </c>
      <c r="E37" s="188">
        <v>0.36875</v>
      </c>
      <c r="F37" s="180" t="s">
        <v>130</v>
      </c>
      <c r="G37" s="185"/>
      <c r="H37" s="185"/>
      <c r="I37" s="185"/>
      <c r="J37" s="184">
        <f t="shared" si="1"/>
        <v>0.00625</v>
      </c>
    </row>
    <row r="38">
      <c r="A38" s="176">
        <v>34.0</v>
      </c>
      <c r="B38" s="185"/>
      <c r="C38" s="185"/>
      <c r="D38" s="188">
        <v>0.3715277777777778</v>
      </c>
      <c r="E38" s="188">
        <v>0.375</v>
      </c>
      <c r="F38" s="180" t="s">
        <v>130</v>
      </c>
      <c r="G38" s="185"/>
      <c r="H38" s="185"/>
      <c r="I38" s="185"/>
      <c r="J38" s="184">
        <f t="shared" si="1"/>
        <v>0.003472222222</v>
      </c>
    </row>
    <row r="39">
      <c r="A39" s="176">
        <v>35.0</v>
      </c>
      <c r="B39" s="185"/>
      <c r="C39" s="185"/>
      <c r="D39" s="188">
        <v>0.3770833333333333</v>
      </c>
      <c r="E39" s="188">
        <v>0.3819444444444444</v>
      </c>
      <c r="F39" s="180" t="s">
        <v>130</v>
      </c>
      <c r="G39" s="185"/>
      <c r="H39" s="185"/>
      <c r="I39" s="185"/>
      <c r="J39" s="184">
        <f t="shared" si="1"/>
        <v>0.004861111111</v>
      </c>
    </row>
    <row r="40">
      <c r="A40" s="176">
        <v>36.0</v>
      </c>
      <c r="B40" s="185"/>
      <c r="C40" s="185"/>
      <c r="D40" s="188">
        <v>0.38333333333333336</v>
      </c>
      <c r="E40" s="188">
        <v>0.3902777777777778</v>
      </c>
      <c r="F40" s="180" t="s">
        <v>130</v>
      </c>
      <c r="G40" s="185"/>
      <c r="H40" s="185"/>
      <c r="I40" s="185"/>
      <c r="J40" s="184">
        <f t="shared" si="1"/>
        <v>0.006944444444</v>
      </c>
    </row>
    <row r="41">
      <c r="A41" s="176">
        <v>37.0</v>
      </c>
      <c r="B41" s="185"/>
      <c r="C41" s="185"/>
      <c r="D41" s="188">
        <v>0.39375</v>
      </c>
      <c r="E41" s="188">
        <v>0.3993055555555556</v>
      </c>
      <c r="F41" s="180" t="s">
        <v>130</v>
      </c>
      <c r="G41" s="185"/>
      <c r="H41" s="185"/>
      <c r="I41" s="185"/>
      <c r="J41" s="184">
        <f t="shared" si="1"/>
        <v>0.005555555556</v>
      </c>
    </row>
    <row r="42">
      <c r="A42" s="176">
        <v>38.0</v>
      </c>
      <c r="B42" s="185"/>
      <c r="C42" s="185"/>
      <c r="D42" s="188">
        <v>0.40208333333333335</v>
      </c>
      <c r="E42" s="188">
        <v>0.40555555555555556</v>
      </c>
      <c r="F42" s="180" t="s">
        <v>130</v>
      </c>
      <c r="G42" s="185"/>
      <c r="H42" s="185"/>
      <c r="I42" s="185"/>
      <c r="J42" s="184">
        <f t="shared" si="1"/>
        <v>0.003472222222</v>
      </c>
    </row>
    <row r="43">
      <c r="A43" s="176">
        <v>39.0</v>
      </c>
      <c r="B43" s="185"/>
      <c r="C43" s="185"/>
      <c r="D43" s="188">
        <v>0.40902777777777777</v>
      </c>
      <c r="E43" s="188">
        <v>0.41458333333333336</v>
      </c>
      <c r="F43" s="180" t="s">
        <v>130</v>
      </c>
      <c r="G43" s="185"/>
      <c r="H43" s="185"/>
      <c r="I43" s="185"/>
      <c r="J43" s="184">
        <f t="shared" si="1"/>
        <v>0.005555555556</v>
      </c>
    </row>
    <row r="44">
      <c r="A44" s="176">
        <v>40.0</v>
      </c>
      <c r="B44" s="185"/>
      <c r="C44" s="185"/>
      <c r="D44" s="179">
        <v>0.0</v>
      </c>
      <c r="E44" s="179">
        <v>0.0</v>
      </c>
      <c r="F44" s="180" t="s">
        <v>130</v>
      </c>
      <c r="G44" s="185"/>
      <c r="H44" s="185"/>
      <c r="I44" s="185"/>
      <c r="J44" s="184">
        <f t="shared" si="1"/>
        <v>0</v>
      </c>
    </row>
    <row r="45">
      <c r="A45" s="176">
        <v>41.0</v>
      </c>
      <c r="B45" s="185"/>
      <c r="C45" s="185"/>
      <c r="D45" s="188">
        <v>0.44513888888888886</v>
      </c>
      <c r="E45" s="188">
        <v>0.4527777777777778</v>
      </c>
      <c r="F45" s="180" t="s">
        <v>130</v>
      </c>
      <c r="G45" s="185"/>
      <c r="H45" s="185"/>
      <c r="I45" s="185"/>
      <c r="J45" s="184">
        <f t="shared" si="1"/>
        <v>0.007638888889</v>
      </c>
    </row>
    <row r="46">
      <c r="A46" s="176">
        <v>42.0</v>
      </c>
      <c r="B46" s="185"/>
      <c r="C46" s="185"/>
      <c r="D46" s="188">
        <v>0.4548611111111111</v>
      </c>
      <c r="E46" s="188">
        <v>0.46041666666666664</v>
      </c>
      <c r="F46" s="180" t="s">
        <v>130</v>
      </c>
      <c r="G46" s="185"/>
      <c r="H46" s="185"/>
      <c r="I46" s="185"/>
      <c r="J46" s="184">
        <f t="shared" si="1"/>
        <v>0.005555555556</v>
      </c>
    </row>
    <row r="47">
      <c r="A47" s="176">
        <v>43.0</v>
      </c>
      <c r="B47" s="185"/>
      <c r="C47" s="185"/>
      <c r="D47" s="188">
        <v>0.4625</v>
      </c>
      <c r="E47" s="188">
        <v>0.46805555555555556</v>
      </c>
      <c r="F47" s="180" t="s">
        <v>130</v>
      </c>
      <c r="G47" s="185"/>
      <c r="H47" s="185"/>
      <c r="I47" s="185"/>
      <c r="J47" s="184">
        <f t="shared" si="1"/>
        <v>0.005555555556</v>
      </c>
    </row>
    <row r="48">
      <c r="A48" s="176">
        <v>44.0</v>
      </c>
      <c r="B48" s="185"/>
      <c r="C48" s="185"/>
      <c r="D48" s="188">
        <v>0.47152777777777777</v>
      </c>
      <c r="E48" s="188">
        <v>0.47847222222222224</v>
      </c>
      <c r="F48" s="180" t="s">
        <v>130</v>
      </c>
      <c r="G48" s="185"/>
      <c r="H48" s="185"/>
      <c r="I48" s="185"/>
      <c r="J48" s="184">
        <f t="shared" si="1"/>
        <v>0.006944444444</v>
      </c>
    </row>
    <row r="49">
      <c r="A49" s="176">
        <v>45.0</v>
      </c>
      <c r="B49" s="185"/>
      <c r="C49" s="185"/>
      <c r="D49" s="179">
        <v>0.0</v>
      </c>
      <c r="E49" s="179">
        <v>0.0</v>
      </c>
      <c r="F49" s="185"/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85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85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  <row r="1000">
      <c r="B1000" s="230">
        <v>45776.0</v>
      </c>
    </row>
  </sheetData>
  <mergeCells count="12">
    <mergeCell ref="G3:G4"/>
    <mergeCell ref="H3:H4"/>
    <mergeCell ref="I3:I4"/>
    <mergeCell ref="J3:J4"/>
    <mergeCell ref="L15:P15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2" max="2" width="12.25"/>
    <col customWidth="1" min="4" max="4" width="20.88"/>
    <col customWidth="1" min="5" max="5" width="18.88"/>
    <col customWidth="1" min="10" max="10" width="14.88"/>
    <col customWidth="1" min="11" max="11" width="10.75"/>
    <col customWidth="1" min="12" max="12" width="30.5"/>
    <col customWidth="1" min="13" max="13" width="19.0"/>
    <col customWidth="1" min="14" max="14" width="17.88"/>
  </cols>
  <sheetData>
    <row r="1">
      <c r="A1" s="170" t="s">
        <v>200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58" t="s">
        <v>120</v>
      </c>
      <c r="B3" s="159" t="s">
        <v>121</v>
      </c>
      <c r="C3" s="159" t="s">
        <v>122</v>
      </c>
      <c r="D3" s="159" t="s">
        <v>123</v>
      </c>
      <c r="E3" s="159" t="s">
        <v>124</v>
      </c>
      <c r="F3" s="160" t="s">
        <v>125</v>
      </c>
      <c r="G3" s="155" t="s">
        <v>201</v>
      </c>
      <c r="H3" s="155" t="s">
        <v>202</v>
      </c>
      <c r="I3" s="155" t="s">
        <v>203</v>
      </c>
      <c r="J3" s="161" t="s">
        <v>129</v>
      </c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</row>
    <row r="4">
      <c r="A4" s="36"/>
      <c r="B4" s="36"/>
      <c r="C4" s="36"/>
      <c r="D4" s="36"/>
      <c r="E4" s="36"/>
      <c r="F4" s="36"/>
      <c r="G4" s="36"/>
      <c r="H4" s="36"/>
      <c r="I4" s="36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</row>
    <row r="5">
      <c r="A5" s="176">
        <v>1.0</v>
      </c>
      <c r="B5" s="185"/>
      <c r="C5" s="164" t="s">
        <v>60</v>
      </c>
      <c r="D5" s="231">
        <v>0.34375</v>
      </c>
      <c r="E5" s="188">
        <v>0.35555555555555557</v>
      </c>
      <c r="F5" s="180" t="s">
        <v>138</v>
      </c>
      <c r="G5" s="180">
        <v>37.0</v>
      </c>
      <c r="H5" s="180">
        <v>10.0</v>
      </c>
      <c r="I5" s="180">
        <v>8.0</v>
      </c>
      <c r="J5" s="184">
        <f t="shared" ref="J5:J81" si="1">E5-D5</f>
        <v>0.01180555556</v>
      </c>
      <c r="L5" s="153" t="s">
        <v>141</v>
      </c>
    </row>
    <row r="6">
      <c r="A6" s="176">
        <v>2.0</v>
      </c>
      <c r="B6" s="185"/>
      <c r="C6" s="164" t="s">
        <v>60</v>
      </c>
      <c r="D6" s="188">
        <v>0.35694444444444445</v>
      </c>
      <c r="E6" s="188">
        <v>0.3715277777777778</v>
      </c>
      <c r="F6" s="180" t="s">
        <v>138</v>
      </c>
      <c r="G6" s="180">
        <v>36.067</v>
      </c>
      <c r="H6" s="180">
        <v>10.0</v>
      </c>
      <c r="I6" s="180">
        <v>8.0</v>
      </c>
      <c r="J6" s="184">
        <f t="shared" si="1"/>
        <v>0.01458333333</v>
      </c>
      <c r="L6" s="127">
        <f>COUNTIF(F5:F81,"OUI")</f>
        <v>38</v>
      </c>
      <c r="M6" s="117" t="s">
        <v>178</v>
      </c>
    </row>
    <row r="7">
      <c r="A7" s="176">
        <v>3.0</v>
      </c>
      <c r="B7" s="185"/>
      <c r="C7" s="164" t="s">
        <v>60</v>
      </c>
      <c r="D7" s="188">
        <v>0.3736111111111111</v>
      </c>
      <c r="E7" s="188">
        <v>0.3861111111111111</v>
      </c>
      <c r="F7" s="180" t="s">
        <v>138</v>
      </c>
      <c r="G7" s="180">
        <v>35.87</v>
      </c>
      <c r="H7" s="180">
        <v>10.0</v>
      </c>
      <c r="I7" s="180">
        <v>8.0</v>
      </c>
      <c r="J7" s="184">
        <f t="shared" si="1"/>
        <v>0.0125</v>
      </c>
    </row>
    <row r="8">
      <c r="A8" s="176">
        <v>4.0</v>
      </c>
      <c r="B8" s="185"/>
      <c r="C8" s="164" t="s">
        <v>60</v>
      </c>
      <c r="D8" s="188">
        <v>0.38680555555555557</v>
      </c>
      <c r="E8" s="188">
        <v>0.39861111111111114</v>
      </c>
      <c r="F8" s="180" t="s">
        <v>138</v>
      </c>
      <c r="G8" s="180">
        <v>36.057</v>
      </c>
      <c r="H8" s="180">
        <v>10.0</v>
      </c>
      <c r="I8" s="180">
        <v>8.0</v>
      </c>
      <c r="J8" s="184">
        <f t="shared" si="1"/>
        <v>0.01180555556</v>
      </c>
      <c r="L8" s="153" t="s">
        <v>142</v>
      </c>
    </row>
    <row r="9">
      <c r="A9" s="176">
        <v>5.0</v>
      </c>
      <c r="B9" s="185"/>
      <c r="C9" s="164" t="s">
        <v>60</v>
      </c>
      <c r="D9" s="188">
        <v>0.4</v>
      </c>
      <c r="E9" s="188">
        <v>0.41180555555555554</v>
      </c>
      <c r="F9" s="180" t="s">
        <v>138</v>
      </c>
      <c r="G9" s="180">
        <v>36.057</v>
      </c>
      <c r="H9" s="180">
        <v>10.0</v>
      </c>
      <c r="I9" s="180">
        <v>8.0</v>
      </c>
      <c r="J9" s="184">
        <f t="shared" si="1"/>
        <v>0.01180555556</v>
      </c>
      <c r="L9" s="154">
        <f>COUNTIF(F5:F84,"NON")+L6</f>
        <v>44</v>
      </c>
    </row>
    <row r="10">
      <c r="A10" s="176">
        <v>6.0</v>
      </c>
      <c r="B10" s="185"/>
      <c r="C10" s="164" t="s">
        <v>60</v>
      </c>
      <c r="D10" s="188">
        <v>0.4354166666666667</v>
      </c>
      <c r="E10" s="188">
        <v>0.46597222222222223</v>
      </c>
      <c r="F10" s="180" t="s">
        <v>138</v>
      </c>
      <c r="G10" s="180">
        <v>36.7</v>
      </c>
      <c r="H10" s="180">
        <v>10.0</v>
      </c>
      <c r="I10" s="180">
        <v>8.0</v>
      </c>
      <c r="J10" s="184">
        <f t="shared" si="1"/>
        <v>0.03055555556</v>
      </c>
    </row>
    <row r="11">
      <c r="A11" s="176">
        <v>7.0</v>
      </c>
      <c r="B11" s="185"/>
      <c r="C11" s="164" t="s">
        <v>60</v>
      </c>
      <c r="D11" s="188">
        <v>0.46875</v>
      </c>
      <c r="E11" s="188">
        <v>0.48680555555555555</v>
      </c>
      <c r="F11" s="180" t="s">
        <v>130</v>
      </c>
      <c r="G11" s="180">
        <v>36.05</v>
      </c>
      <c r="H11" s="180">
        <v>10.0</v>
      </c>
      <c r="I11" s="180">
        <v>8.0</v>
      </c>
      <c r="J11" s="184">
        <f t="shared" si="1"/>
        <v>0.01805555556</v>
      </c>
    </row>
    <row r="12">
      <c r="A12" s="176">
        <v>8.0</v>
      </c>
      <c r="B12" s="185"/>
      <c r="C12" s="164" t="s">
        <v>60</v>
      </c>
      <c r="D12" s="188">
        <v>0.48680555555555555</v>
      </c>
      <c r="E12" s="188">
        <v>0.5027777777777778</v>
      </c>
      <c r="F12" s="180" t="s">
        <v>130</v>
      </c>
      <c r="G12" s="180">
        <v>35.99</v>
      </c>
      <c r="H12" s="180">
        <v>10.0</v>
      </c>
      <c r="I12" s="180">
        <v>8.0</v>
      </c>
      <c r="J12" s="184">
        <f t="shared" si="1"/>
        <v>0.01597222222</v>
      </c>
      <c r="O12" s="182"/>
    </row>
    <row r="13">
      <c r="A13" s="176">
        <v>9.0</v>
      </c>
      <c r="B13" s="185"/>
      <c r="C13" s="164" t="s">
        <v>60</v>
      </c>
      <c r="D13" s="188">
        <v>0.5027777777777778</v>
      </c>
      <c r="E13" s="188">
        <v>0.5159722222222223</v>
      </c>
      <c r="F13" s="180" t="s">
        <v>130</v>
      </c>
      <c r="G13" s="180">
        <v>36.03</v>
      </c>
      <c r="H13" s="180">
        <v>10.0</v>
      </c>
      <c r="I13" s="180">
        <v>8.0</v>
      </c>
      <c r="J13" s="184">
        <f t="shared" si="1"/>
        <v>0.01319444444</v>
      </c>
      <c r="O13" s="182"/>
    </row>
    <row r="14">
      <c r="A14" s="176">
        <v>10.0</v>
      </c>
      <c r="B14" s="185"/>
      <c r="C14" s="164" t="s">
        <v>60</v>
      </c>
      <c r="D14" s="188">
        <v>0.34652777777777777</v>
      </c>
      <c r="E14" s="188">
        <v>0.3638888888888889</v>
      </c>
      <c r="F14" s="180" t="s">
        <v>130</v>
      </c>
      <c r="G14" s="180">
        <v>36.04</v>
      </c>
      <c r="H14" s="180">
        <v>10.0</v>
      </c>
      <c r="I14" s="180">
        <v>8.0</v>
      </c>
      <c r="J14" s="184">
        <f t="shared" si="1"/>
        <v>0.01736111111</v>
      </c>
      <c r="O14" s="182"/>
    </row>
    <row r="15">
      <c r="A15" s="176">
        <v>11.0</v>
      </c>
      <c r="B15" s="185"/>
      <c r="C15" s="164" t="s">
        <v>60</v>
      </c>
      <c r="D15" s="188">
        <v>0.3638888888888889</v>
      </c>
      <c r="E15" s="188">
        <v>0.38055555555555554</v>
      </c>
      <c r="F15" s="180" t="s">
        <v>130</v>
      </c>
      <c r="G15" s="180">
        <v>36.04</v>
      </c>
      <c r="H15" s="180">
        <v>10.0</v>
      </c>
      <c r="I15" s="180">
        <v>8.0</v>
      </c>
      <c r="J15" s="184">
        <f t="shared" si="1"/>
        <v>0.01666666667</v>
      </c>
      <c r="L15" s="182"/>
      <c r="M15" s="182"/>
      <c r="N15" s="182"/>
      <c r="O15" s="182"/>
    </row>
    <row r="16">
      <c r="A16" s="176">
        <v>12.0</v>
      </c>
      <c r="B16" s="185"/>
      <c r="C16" s="164" t="s">
        <v>60</v>
      </c>
      <c r="D16" s="188">
        <v>0.3715277777777778</v>
      </c>
      <c r="E16" s="188">
        <v>0.3909722222222222</v>
      </c>
      <c r="F16" s="180" t="s">
        <v>130</v>
      </c>
      <c r="G16" s="180">
        <v>36.04</v>
      </c>
      <c r="H16" s="180">
        <v>10.0</v>
      </c>
      <c r="I16" s="180">
        <v>8.0</v>
      </c>
      <c r="J16" s="184">
        <f t="shared" si="1"/>
        <v>0.01944444444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185"/>
      <c r="C17" s="164" t="s">
        <v>60</v>
      </c>
      <c r="D17" s="188">
        <v>0.38263888888888886</v>
      </c>
      <c r="E17" s="188">
        <v>0.3993055555555556</v>
      </c>
      <c r="F17" s="180" t="s">
        <v>130</v>
      </c>
      <c r="G17" s="180">
        <v>36.03</v>
      </c>
      <c r="H17" s="180">
        <v>10.0</v>
      </c>
      <c r="I17" s="180">
        <v>8.0</v>
      </c>
      <c r="J17" s="184">
        <f t="shared" si="1"/>
        <v>0.01666666667</v>
      </c>
      <c r="L17" s="183">
        <f>COUNTA(F5:F92)</f>
        <v>44</v>
      </c>
      <c r="M17" s="183">
        <f>COUNTIF(F5:F93,"non")</f>
        <v>6</v>
      </c>
      <c r="N17" s="183">
        <f>COUNTIF(F5:F92,"oui")</f>
        <v>38</v>
      </c>
      <c r="O17" s="232">
        <f>(L17-M17)/L17</f>
        <v>0.8636363636</v>
      </c>
      <c r="P17" s="148">
        <f>AVERAGEIF(J$5:J$200,"&lt;&gt;0")</f>
        <v>0.01622474747</v>
      </c>
    </row>
    <row r="18">
      <c r="A18" s="176">
        <v>14.0</v>
      </c>
      <c r="B18" s="185"/>
      <c r="C18" s="164" t="s">
        <v>60</v>
      </c>
      <c r="D18" s="188">
        <v>0.39305555555555555</v>
      </c>
      <c r="E18" s="188">
        <v>0.40625</v>
      </c>
      <c r="F18" s="180" t="s">
        <v>130</v>
      </c>
      <c r="G18" s="180">
        <v>36.03</v>
      </c>
      <c r="H18" s="180">
        <v>10.0</v>
      </c>
      <c r="I18" s="180">
        <v>8.0</v>
      </c>
      <c r="J18" s="184">
        <f t="shared" si="1"/>
        <v>0.01319444444</v>
      </c>
    </row>
    <row r="19">
      <c r="A19" s="176">
        <v>15.0</v>
      </c>
      <c r="B19" s="185"/>
      <c r="C19" s="164" t="s">
        <v>60</v>
      </c>
      <c r="D19" s="188">
        <v>0.4083333333333333</v>
      </c>
      <c r="E19" s="188">
        <v>0.4222222222222222</v>
      </c>
      <c r="F19" s="180" t="s">
        <v>130</v>
      </c>
      <c r="G19" s="180">
        <v>35.99</v>
      </c>
      <c r="H19" s="180">
        <v>10.0</v>
      </c>
      <c r="I19" s="180">
        <v>8.0</v>
      </c>
      <c r="J19" s="184">
        <f t="shared" si="1"/>
        <v>0.01388888889</v>
      </c>
    </row>
    <row r="20">
      <c r="A20" s="176">
        <v>16.0</v>
      </c>
      <c r="B20" s="185"/>
      <c r="C20" s="164" t="s">
        <v>60</v>
      </c>
      <c r="D20" s="188">
        <v>0.41597222222222224</v>
      </c>
      <c r="E20" s="188">
        <v>0.4361111111111111</v>
      </c>
      <c r="F20" s="180" t="s">
        <v>130</v>
      </c>
      <c r="G20" s="180">
        <v>36.0</v>
      </c>
      <c r="H20" s="180">
        <v>10.0</v>
      </c>
      <c r="I20" s="180">
        <v>8.0</v>
      </c>
      <c r="J20" s="184">
        <f t="shared" si="1"/>
        <v>0.02013888889</v>
      </c>
    </row>
    <row r="21">
      <c r="A21" s="176">
        <v>17.0</v>
      </c>
      <c r="B21" s="185"/>
      <c r="C21" s="164" t="s">
        <v>60</v>
      </c>
      <c r="D21" s="188">
        <v>0.4326388888888889</v>
      </c>
      <c r="E21" s="188">
        <v>0.4444444444444444</v>
      </c>
      <c r="F21" s="180" t="s">
        <v>130</v>
      </c>
      <c r="G21" s="180">
        <v>35.99</v>
      </c>
      <c r="H21" s="180">
        <v>10.0</v>
      </c>
      <c r="I21" s="180">
        <v>8.0</v>
      </c>
      <c r="J21" s="184">
        <f t="shared" si="1"/>
        <v>0.01180555556</v>
      </c>
    </row>
    <row r="22">
      <c r="A22" s="176">
        <v>18.0</v>
      </c>
      <c r="B22" s="185"/>
      <c r="C22" s="164" t="s">
        <v>60</v>
      </c>
      <c r="D22" s="188">
        <v>0.4444444444444444</v>
      </c>
      <c r="E22" s="188">
        <v>0.45625</v>
      </c>
      <c r="F22" s="180" t="s">
        <v>130</v>
      </c>
      <c r="G22" s="180">
        <v>36.01</v>
      </c>
      <c r="H22" s="180">
        <v>10.0</v>
      </c>
      <c r="I22" s="180">
        <v>8.0</v>
      </c>
      <c r="J22" s="184">
        <f t="shared" si="1"/>
        <v>0.01180555556</v>
      </c>
    </row>
    <row r="23">
      <c r="A23" s="176">
        <v>19.0</v>
      </c>
      <c r="B23" s="185"/>
      <c r="C23" s="164" t="s">
        <v>60</v>
      </c>
      <c r="D23" s="188">
        <v>0.45208333333333334</v>
      </c>
      <c r="E23" s="188">
        <v>0.46597222222222223</v>
      </c>
      <c r="F23" s="180" t="s">
        <v>130</v>
      </c>
      <c r="G23" s="180">
        <v>36.03</v>
      </c>
      <c r="H23" s="180">
        <v>10.0</v>
      </c>
      <c r="I23" s="180">
        <v>8.0</v>
      </c>
      <c r="J23" s="184">
        <f t="shared" si="1"/>
        <v>0.01388888889</v>
      </c>
    </row>
    <row r="24">
      <c r="A24" s="176">
        <v>20.0</v>
      </c>
      <c r="B24" s="185"/>
      <c r="C24" s="164" t="s">
        <v>60</v>
      </c>
      <c r="D24" s="188">
        <v>0.46041666666666664</v>
      </c>
      <c r="E24" s="188">
        <v>0.475</v>
      </c>
      <c r="F24" s="180" t="s">
        <v>130</v>
      </c>
      <c r="G24" s="180">
        <v>36.02</v>
      </c>
      <c r="H24" s="180">
        <v>10.0</v>
      </c>
      <c r="I24" s="180">
        <v>8.0</v>
      </c>
      <c r="J24" s="184">
        <f t="shared" si="1"/>
        <v>0.01458333333</v>
      </c>
    </row>
    <row r="25">
      <c r="A25" s="176">
        <v>21.0</v>
      </c>
      <c r="B25" s="185"/>
      <c r="C25" s="164" t="s">
        <v>60</v>
      </c>
      <c r="D25" s="188">
        <v>0.4618055555555556</v>
      </c>
      <c r="E25" s="188">
        <v>0.48194444444444445</v>
      </c>
      <c r="F25" s="180" t="s">
        <v>130</v>
      </c>
      <c r="G25" s="180">
        <v>36.0</v>
      </c>
      <c r="H25" s="180">
        <v>10.0</v>
      </c>
      <c r="I25" s="180">
        <v>8.0</v>
      </c>
      <c r="J25" s="184">
        <f t="shared" si="1"/>
        <v>0.02013888889</v>
      </c>
    </row>
    <row r="26">
      <c r="A26" s="176">
        <v>22.0</v>
      </c>
      <c r="B26" s="185"/>
      <c r="C26" s="164" t="s">
        <v>60</v>
      </c>
      <c r="D26" s="188">
        <v>0.47708333333333336</v>
      </c>
      <c r="E26" s="188">
        <v>0.49027777777777776</v>
      </c>
      <c r="F26" s="180" t="s">
        <v>130</v>
      </c>
      <c r="G26" s="180">
        <v>35.98</v>
      </c>
      <c r="H26" s="180">
        <v>10.0</v>
      </c>
      <c r="I26" s="180">
        <v>8.0</v>
      </c>
      <c r="J26" s="184">
        <f t="shared" si="1"/>
        <v>0.01319444444</v>
      </c>
    </row>
    <row r="27">
      <c r="A27" s="176">
        <v>23.0</v>
      </c>
      <c r="B27" s="185"/>
      <c r="C27" s="164" t="s">
        <v>60</v>
      </c>
      <c r="D27" s="188">
        <v>0.48541666666666666</v>
      </c>
      <c r="E27" s="188">
        <v>0.4986111111111111</v>
      </c>
      <c r="F27" s="180" t="s">
        <v>130</v>
      </c>
      <c r="G27" s="180">
        <v>36.01</v>
      </c>
      <c r="H27" s="180">
        <v>10.0</v>
      </c>
      <c r="I27" s="180">
        <v>8.0</v>
      </c>
      <c r="J27" s="184">
        <f t="shared" si="1"/>
        <v>0.01319444444</v>
      </c>
    </row>
    <row r="28">
      <c r="A28" s="176">
        <v>24.0</v>
      </c>
      <c r="B28" s="185"/>
      <c r="C28" s="164" t="s">
        <v>60</v>
      </c>
      <c r="D28" s="188">
        <v>0.4930555555555556</v>
      </c>
      <c r="E28" s="188">
        <v>0.5076388888888889</v>
      </c>
      <c r="F28" s="180" t="s">
        <v>130</v>
      </c>
      <c r="G28" s="180">
        <v>35.95</v>
      </c>
      <c r="H28" s="180">
        <v>10.0</v>
      </c>
      <c r="I28" s="180">
        <v>8.0</v>
      </c>
      <c r="J28" s="184">
        <f t="shared" si="1"/>
        <v>0.01458333333</v>
      </c>
    </row>
    <row r="29">
      <c r="A29" s="176">
        <v>25.0</v>
      </c>
      <c r="B29" s="185"/>
      <c r="C29" s="164" t="s">
        <v>60</v>
      </c>
      <c r="D29" s="231">
        <v>0.5</v>
      </c>
      <c r="E29" s="188">
        <v>0.5159722222222223</v>
      </c>
      <c r="F29" s="180" t="s">
        <v>130</v>
      </c>
      <c r="G29" s="180">
        <v>36.0</v>
      </c>
      <c r="H29" s="180">
        <v>10.0</v>
      </c>
      <c r="I29" s="180">
        <v>8.0</v>
      </c>
      <c r="J29" s="184">
        <f t="shared" si="1"/>
        <v>0.01597222222</v>
      </c>
    </row>
    <row r="30">
      <c r="A30" s="176">
        <v>26.0</v>
      </c>
      <c r="B30" s="185"/>
      <c r="C30" s="164" t="s">
        <v>60</v>
      </c>
      <c r="D30" s="188">
        <v>0.34305555555555556</v>
      </c>
      <c r="E30" s="188">
        <v>0.35625</v>
      </c>
      <c r="F30" s="180" t="s">
        <v>130</v>
      </c>
      <c r="G30" s="180">
        <v>36.01</v>
      </c>
      <c r="H30" s="180">
        <v>10.0</v>
      </c>
      <c r="I30" s="180">
        <v>8.0</v>
      </c>
      <c r="J30" s="184">
        <f t="shared" si="1"/>
        <v>0.01319444444</v>
      </c>
    </row>
    <row r="31">
      <c r="A31" s="176">
        <v>27.0</v>
      </c>
      <c r="B31" s="185"/>
      <c r="C31" s="164" t="s">
        <v>60</v>
      </c>
      <c r="D31" s="188">
        <v>0.35138888888888886</v>
      </c>
      <c r="E31" s="188">
        <v>0.36527777777777776</v>
      </c>
      <c r="F31" s="180" t="s">
        <v>130</v>
      </c>
      <c r="G31" s="180">
        <v>36.03</v>
      </c>
      <c r="H31" s="180">
        <v>10.0</v>
      </c>
      <c r="I31" s="180">
        <v>8.0</v>
      </c>
      <c r="J31" s="184">
        <f t="shared" si="1"/>
        <v>0.01388888889</v>
      </c>
    </row>
    <row r="32">
      <c r="A32" s="176">
        <v>28.0</v>
      </c>
      <c r="B32" s="185"/>
      <c r="C32" s="164" t="s">
        <v>60</v>
      </c>
      <c r="D32" s="188">
        <v>0.35833333333333334</v>
      </c>
      <c r="E32" s="188">
        <v>0.37222222222222223</v>
      </c>
      <c r="F32" s="180" t="s">
        <v>130</v>
      </c>
      <c r="G32" s="180">
        <v>36.02</v>
      </c>
      <c r="H32" s="180">
        <v>10.0</v>
      </c>
      <c r="I32" s="180">
        <v>8.0</v>
      </c>
      <c r="J32" s="184">
        <f t="shared" si="1"/>
        <v>0.01388888889</v>
      </c>
    </row>
    <row r="33">
      <c r="A33" s="176">
        <v>29.0</v>
      </c>
      <c r="B33" s="185"/>
      <c r="C33" s="164" t="s">
        <v>60</v>
      </c>
      <c r="D33" s="188">
        <v>0.36666666666666664</v>
      </c>
      <c r="E33" s="188">
        <v>0.38055555555555554</v>
      </c>
      <c r="F33" s="180" t="s">
        <v>130</v>
      </c>
      <c r="G33" s="180">
        <v>36.02</v>
      </c>
      <c r="H33" s="180">
        <v>10.0</v>
      </c>
      <c r="I33" s="180">
        <v>8.0</v>
      </c>
      <c r="J33" s="184">
        <f t="shared" si="1"/>
        <v>0.01388888889</v>
      </c>
    </row>
    <row r="34">
      <c r="A34" s="176">
        <v>30.0</v>
      </c>
      <c r="B34" s="185"/>
      <c r="C34" s="164" t="s">
        <v>60</v>
      </c>
      <c r="D34" s="231">
        <v>0.375</v>
      </c>
      <c r="E34" s="188">
        <v>0.3875</v>
      </c>
      <c r="F34" s="180" t="s">
        <v>130</v>
      </c>
      <c r="G34" s="180">
        <v>36.01</v>
      </c>
      <c r="H34" s="180">
        <v>10.0</v>
      </c>
      <c r="I34" s="180">
        <v>8.0</v>
      </c>
      <c r="J34" s="184">
        <f t="shared" si="1"/>
        <v>0.0125</v>
      </c>
    </row>
    <row r="35">
      <c r="A35" s="176">
        <v>31.0</v>
      </c>
      <c r="B35" s="185"/>
      <c r="C35" s="164" t="s">
        <v>60</v>
      </c>
      <c r="D35" s="188">
        <v>0.38333333333333336</v>
      </c>
      <c r="E35" s="188">
        <v>0.3958333333333333</v>
      </c>
      <c r="F35" s="180" t="s">
        <v>130</v>
      </c>
      <c r="G35" s="180">
        <v>36.02</v>
      </c>
      <c r="H35" s="180">
        <v>10.0</v>
      </c>
      <c r="I35" s="180">
        <v>8.0</v>
      </c>
      <c r="J35" s="184">
        <f t="shared" si="1"/>
        <v>0.0125</v>
      </c>
    </row>
    <row r="36">
      <c r="A36" s="176">
        <v>32.0</v>
      </c>
      <c r="B36" s="185"/>
      <c r="C36" s="164" t="s">
        <v>60</v>
      </c>
      <c r="D36" s="188">
        <v>0.3909722222222222</v>
      </c>
      <c r="E36" s="188">
        <v>0.4041666666666667</v>
      </c>
      <c r="F36" s="180" t="s">
        <v>130</v>
      </c>
      <c r="G36" s="180">
        <v>36.02</v>
      </c>
      <c r="H36" s="180">
        <v>10.0</v>
      </c>
      <c r="I36" s="180">
        <v>8.0</v>
      </c>
      <c r="J36" s="184">
        <f t="shared" si="1"/>
        <v>0.01319444444</v>
      </c>
    </row>
    <row r="37">
      <c r="A37" s="176">
        <v>33.0</v>
      </c>
      <c r="B37" s="185"/>
      <c r="C37" s="164" t="s">
        <v>60</v>
      </c>
      <c r="D37" s="188">
        <v>0.39861111111111114</v>
      </c>
      <c r="E37" s="188">
        <v>0.4125</v>
      </c>
      <c r="F37" s="180" t="s">
        <v>130</v>
      </c>
      <c r="G37" s="180">
        <v>36.02</v>
      </c>
      <c r="H37" s="180">
        <v>10.0</v>
      </c>
      <c r="I37" s="180">
        <v>8.0</v>
      </c>
      <c r="J37" s="184">
        <f t="shared" si="1"/>
        <v>0.01388888889</v>
      </c>
    </row>
    <row r="38">
      <c r="A38" s="176">
        <v>34.0</v>
      </c>
      <c r="B38" s="185"/>
      <c r="C38" s="164" t="s">
        <v>60</v>
      </c>
      <c r="D38" s="188">
        <v>0.40902777777777777</v>
      </c>
      <c r="E38" s="188">
        <v>0.43472222222222223</v>
      </c>
      <c r="F38" s="180" t="s">
        <v>130</v>
      </c>
      <c r="G38" s="180">
        <v>36.02</v>
      </c>
      <c r="H38" s="180">
        <v>10.0</v>
      </c>
      <c r="I38" s="180">
        <v>8.0</v>
      </c>
      <c r="J38" s="184">
        <f t="shared" si="1"/>
        <v>0.02569444444</v>
      </c>
    </row>
    <row r="39">
      <c r="A39" s="176">
        <v>35.0</v>
      </c>
      <c r="B39" s="185"/>
      <c r="C39" s="164" t="s">
        <v>60</v>
      </c>
      <c r="D39" s="188">
        <v>0.4305555555555556</v>
      </c>
      <c r="E39" s="188">
        <v>0.44375</v>
      </c>
      <c r="F39" s="180" t="s">
        <v>130</v>
      </c>
      <c r="G39" s="180">
        <v>36.0</v>
      </c>
      <c r="H39" s="180">
        <v>10.0</v>
      </c>
      <c r="I39" s="180">
        <v>8.0</v>
      </c>
      <c r="J39" s="184">
        <f t="shared" si="1"/>
        <v>0.01319444444</v>
      </c>
    </row>
    <row r="40">
      <c r="A40" s="176">
        <v>36.0</v>
      </c>
      <c r="B40" s="185"/>
      <c r="C40" s="164" t="s">
        <v>60</v>
      </c>
      <c r="D40" s="188">
        <v>0.4388888888888889</v>
      </c>
      <c r="E40" s="188">
        <v>0.45208333333333334</v>
      </c>
      <c r="F40" s="180" t="s">
        <v>130</v>
      </c>
      <c r="G40" s="180">
        <v>36.0</v>
      </c>
      <c r="H40" s="180">
        <v>10.0</v>
      </c>
      <c r="I40" s="180">
        <v>8.0</v>
      </c>
      <c r="J40" s="184">
        <f t="shared" si="1"/>
        <v>0.01319444444</v>
      </c>
    </row>
    <row r="41">
      <c r="A41" s="176">
        <v>37.0</v>
      </c>
      <c r="B41" s="185"/>
      <c r="C41" s="164" t="s">
        <v>60</v>
      </c>
      <c r="D41" s="188">
        <v>0.44722222222222224</v>
      </c>
      <c r="E41" s="188">
        <v>0.45902777777777776</v>
      </c>
      <c r="F41" s="180" t="s">
        <v>130</v>
      </c>
      <c r="G41" s="180">
        <v>36.02</v>
      </c>
      <c r="H41" s="180">
        <v>10.0</v>
      </c>
      <c r="I41" s="180">
        <v>8.0</v>
      </c>
      <c r="J41" s="184">
        <f t="shared" si="1"/>
        <v>0.01180555556</v>
      </c>
    </row>
    <row r="42">
      <c r="A42" s="176">
        <v>38.0</v>
      </c>
      <c r="B42" s="185"/>
      <c r="C42" s="164" t="s">
        <v>60</v>
      </c>
      <c r="D42" s="188">
        <v>0.4548611111111111</v>
      </c>
      <c r="E42" s="188">
        <v>0.46805555555555556</v>
      </c>
      <c r="F42" s="180" t="s">
        <v>130</v>
      </c>
      <c r="G42" s="180">
        <v>35.95</v>
      </c>
      <c r="H42" s="180">
        <v>10.0</v>
      </c>
      <c r="I42" s="180">
        <v>8.0</v>
      </c>
      <c r="J42" s="184">
        <f t="shared" si="1"/>
        <v>0.01319444444</v>
      </c>
    </row>
    <row r="43">
      <c r="A43" s="176">
        <v>39.0</v>
      </c>
      <c r="B43" s="185"/>
      <c r="C43" s="164" t="s">
        <v>60</v>
      </c>
      <c r="D43" s="188">
        <v>0.46319444444444446</v>
      </c>
      <c r="E43" s="188">
        <v>0.4756944444444444</v>
      </c>
      <c r="F43" s="180" t="s">
        <v>130</v>
      </c>
      <c r="G43" s="180">
        <v>36.0</v>
      </c>
      <c r="H43" s="180">
        <v>10.0</v>
      </c>
      <c r="I43" s="180">
        <v>8.0</v>
      </c>
      <c r="J43" s="184">
        <f t="shared" si="1"/>
        <v>0.0125</v>
      </c>
    </row>
    <row r="44">
      <c r="A44" s="176">
        <v>40.0</v>
      </c>
      <c r="B44" s="185"/>
      <c r="C44" s="164" t="s">
        <v>60</v>
      </c>
      <c r="D44" s="188">
        <v>0.47152777777777777</v>
      </c>
      <c r="E44" s="188">
        <v>0.4840277777777778</v>
      </c>
      <c r="F44" s="180" t="s">
        <v>130</v>
      </c>
      <c r="G44" s="180">
        <v>35.98</v>
      </c>
      <c r="H44" s="180">
        <v>10.0</v>
      </c>
      <c r="I44" s="180">
        <v>8.0</v>
      </c>
      <c r="J44" s="184">
        <f t="shared" si="1"/>
        <v>0.0125</v>
      </c>
    </row>
    <row r="45">
      <c r="A45" s="176">
        <v>41.0</v>
      </c>
      <c r="B45" s="185"/>
      <c r="C45" s="164" t="s">
        <v>60</v>
      </c>
      <c r="D45" s="188">
        <v>0.4791666666666667</v>
      </c>
      <c r="E45" s="188">
        <v>0.49375</v>
      </c>
      <c r="F45" s="180" t="s">
        <v>130</v>
      </c>
      <c r="G45" s="180">
        <v>36.0</v>
      </c>
      <c r="H45" s="180">
        <v>10.0</v>
      </c>
      <c r="I45" s="180">
        <v>8.0</v>
      </c>
      <c r="J45" s="184">
        <f t="shared" si="1"/>
        <v>0.01458333333</v>
      </c>
    </row>
    <row r="46">
      <c r="A46" s="176">
        <v>42.0</v>
      </c>
      <c r="B46" s="185"/>
      <c r="C46" s="164" t="s">
        <v>60</v>
      </c>
      <c r="D46" s="188">
        <v>0.4888888888888889</v>
      </c>
      <c r="E46" s="231">
        <v>0.5027777777777778</v>
      </c>
      <c r="F46" s="180" t="s">
        <v>130</v>
      </c>
      <c r="G46" s="180">
        <v>36.01</v>
      </c>
      <c r="H46" s="180">
        <v>10.0</v>
      </c>
      <c r="I46" s="180">
        <v>8.0</v>
      </c>
      <c r="J46" s="184">
        <f t="shared" si="1"/>
        <v>0.01388888889</v>
      </c>
    </row>
    <row r="47">
      <c r="A47" s="176">
        <v>43.0</v>
      </c>
      <c r="B47" s="185"/>
      <c r="C47" s="164" t="s">
        <v>60</v>
      </c>
      <c r="D47" s="188">
        <v>0.49722222222222223</v>
      </c>
      <c r="E47" s="188">
        <v>0.575</v>
      </c>
      <c r="F47" s="180" t="s">
        <v>130</v>
      </c>
      <c r="G47" s="180">
        <v>36.02</v>
      </c>
      <c r="H47" s="180">
        <v>10.0</v>
      </c>
      <c r="I47" s="180">
        <v>8.0</v>
      </c>
      <c r="J47" s="184">
        <f t="shared" si="1"/>
        <v>0.07777777778</v>
      </c>
    </row>
    <row r="48">
      <c r="A48" s="176">
        <v>44.0</v>
      </c>
      <c r="B48" s="185"/>
      <c r="C48" s="164" t="s">
        <v>60</v>
      </c>
      <c r="D48" s="188">
        <v>0.5701388888888889</v>
      </c>
      <c r="E48" s="188">
        <v>0.5819444444444445</v>
      </c>
      <c r="F48" s="180" t="s">
        <v>130</v>
      </c>
      <c r="G48" s="180">
        <v>36.02</v>
      </c>
      <c r="H48" s="180">
        <v>10.0</v>
      </c>
      <c r="I48" s="180">
        <v>8.0</v>
      </c>
      <c r="J48" s="184">
        <f t="shared" si="1"/>
        <v>0.01180555556</v>
      </c>
    </row>
    <row r="49">
      <c r="A49" s="176">
        <v>45.0</v>
      </c>
      <c r="B49" s="185"/>
      <c r="C49" s="164"/>
      <c r="D49" s="179"/>
      <c r="E49" s="179"/>
      <c r="F49" s="178"/>
      <c r="G49" s="185"/>
      <c r="H49" s="180"/>
      <c r="I49" s="180"/>
      <c r="J49" s="184">
        <f t="shared" si="1"/>
        <v>0</v>
      </c>
    </row>
    <row r="50">
      <c r="A50" s="176">
        <v>46.0</v>
      </c>
      <c r="B50" s="185"/>
      <c r="C50" s="164"/>
      <c r="D50" s="179"/>
      <c r="E50" s="179"/>
      <c r="F50" s="178"/>
      <c r="G50" s="185"/>
      <c r="H50" s="180"/>
      <c r="I50" s="180"/>
      <c r="J50" s="184">
        <f t="shared" si="1"/>
        <v>0</v>
      </c>
    </row>
    <row r="51">
      <c r="A51" s="176">
        <v>47.0</v>
      </c>
      <c r="B51" s="185"/>
      <c r="C51" s="164"/>
      <c r="D51" s="179"/>
      <c r="E51" s="179"/>
      <c r="F51" s="178"/>
      <c r="G51" s="185"/>
      <c r="H51" s="180"/>
      <c r="I51" s="180"/>
      <c r="J51" s="184">
        <f t="shared" si="1"/>
        <v>0</v>
      </c>
    </row>
    <row r="52">
      <c r="A52" s="176">
        <v>48.0</v>
      </c>
      <c r="B52" s="185"/>
      <c r="C52" s="164"/>
      <c r="D52" s="179"/>
      <c r="E52" s="179"/>
      <c r="F52" s="178"/>
      <c r="G52" s="185"/>
      <c r="H52" s="180"/>
      <c r="I52" s="180"/>
      <c r="J52" s="184">
        <f t="shared" si="1"/>
        <v>0</v>
      </c>
    </row>
    <row r="53">
      <c r="A53" s="176">
        <v>49.0</v>
      </c>
      <c r="B53" s="185"/>
      <c r="C53" s="164"/>
      <c r="D53" s="179"/>
      <c r="E53" s="179"/>
      <c r="F53" s="178"/>
      <c r="G53" s="185"/>
      <c r="H53" s="180"/>
      <c r="I53" s="180"/>
      <c r="J53" s="184">
        <f t="shared" si="1"/>
        <v>0</v>
      </c>
      <c r="L53" s="233"/>
    </row>
    <row r="54">
      <c r="A54" s="189">
        <v>50.0</v>
      </c>
      <c r="B54" s="185"/>
      <c r="C54" s="164"/>
      <c r="D54" s="179"/>
      <c r="E54" s="179"/>
      <c r="F54" s="185"/>
      <c r="G54" s="185"/>
      <c r="H54" s="180"/>
      <c r="I54" s="180"/>
      <c r="J54" s="184">
        <f t="shared" si="1"/>
        <v>0</v>
      </c>
    </row>
    <row r="55">
      <c r="A55" s="189">
        <v>51.0</v>
      </c>
      <c r="B55" s="185"/>
      <c r="C55" s="164"/>
      <c r="D55" s="179"/>
      <c r="E55" s="179"/>
      <c r="F55" s="185"/>
      <c r="G55" s="185"/>
      <c r="H55" s="180"/>
      <c r="I55" s="180"/>
      <c r="J55" s="184">
        <f t="shared" si="1"/>
        <v>0</v>
      </c>
    </row>
    <row r="56">
      <c r="A56" s="189">
        <v>52.0</v>
      </c>
      <c r="B56" s="185"/>
      <c r="C56" s="164"/>
      <c r="D56" s="179"/>
      <c r="E56" s="179"/>
      <c r="F56" s="185"/>
      <c r="G56" s="185"/>
      <c r="H56" s="180"/>
      <c r="I56" s="180"/>
      <c r="J56" s="184">
        <f t="shared" si="1"/>
        <v>0</v>
      </c>
    </row>
    <row r="57">
      <c r="A57" s="189">
        <v>53.0</v>
      </c>
      <c r="B57" s="185"/>
      <c r="C57" s="164"/>
      <c r="D57" s="179"/>
      <c r="E57" s="179"/>
      <c r="F57" s="185"/>
      <c r="G57" s="185"/>
      <c r="H57" s="180"/>
      <c r="I57" s="180"/>
      <c r="J57" s="184">
        <f t="shared" si="1"/>
        <v>0</v>
      </c>
    </row>
    <row r="58">
      <c r="A58" s="189">
        <v>54.0</v>
      </c>
      <c r="B58" s="185"/>
      <c r="C58" s="164"/>
      <c r="D58" s="179"/>
      <c r="E58" s="179"/>
      <c r="F58" s="185"/>
      <c r="G58" s="185"/>
      <c r="H58" s="180"/>
      <c r="I58" s="180"/>
      <c r="J58" s="184">
        <f t="shared" si="1"/>
        <v>0</v>
      </c>
    </row>
    <row r="59">
      <c r="A59" s="189">
        <v>55.0</v>
      </c>
      <c r="B59" s="185"/>
      <c r="C59" s="164"/>
      <c r="D59" s="179"/>
      <c r="E59" s="179"/>
      <c r="F59" s="185"/>
      <c r="G59" s="185"/>
      <c r="H59" s="180"/>
      <c r="I59" s="180"/>
      <c r="J59" s="184">
        <f t="shared" si="1"/>
        <v>0</v>
      </c>
    </row>
    <row r="60">
      <c r="A60" s="189">
        <v>56.0</v>
      </c>
      <c r="B60" s="185"/>
      <c r="C60" s="164"/>
      <c r="D60" s="179"/>
      <c r="E60" s="179"/>
      <c r="F60" s="185"/>
      <c r="G60" s="185"/>
      <c r="H60" s="180"/>
      <c r="I60" s="180"/>
      <c r="J60" s="184">
        <f t="shared" si="1"/>
        <v>0</v>
      </c>
    </row>
    <row r="61">
      <c r="A61" s="189">
        <v>57.0</v>
      </c>
      <c r="B61" s="185"/>
      <c r="C61" s="164"/>
      <c r="D61" s="179"/>
      <c r="E61" s="179"/>
      <c r="F61" s="185"/>
      <c r="G61" s="185"/>
      <c r="H61" s="180"/>
      <c r="I61" s="180"/>
      <c r="J61" s="184">
        <f t="shared" si="1"/>
        <v>0</v>
      </c>
    </row>
    <row r="62">
      <c r="A62" s="189">
        <v>58.0</v>
      </c>
      <c r="B62" s="185"/>
      <c r="C62" s="164"/>
      <c r="D62" s="179"/>
      <c r="E62" s="179"/>
      <c r="F62" s="185"/>
      <c r="G62" s="185"/>
      <c r="H62" s="180"/>
      <c r="I62" s="180"/>
      <c r="J62" s="184">
        <f t="shared" si="1"/>
        <v>0</v>
      </c>
    </row>
    <row r="63">
      <c r="A63" s="189">
        <v>59.0</v>
      </c>
      <c r="B63" s="185"/>
      <c r="C63" s="164"/>
      <c r="D63" s="179"/>
      <c r="E63" s="179"/>
      <c r="F63" s="185"/>
      <c r="G63" s="185"/>
      <c r="H63" s="180"/>
      <c r="I63" s="180"/>
      <c r="J63" s="184">
        <f t="shared" si="1"/>
        <v>0</v>
      </c>
    </row>
    <row r="64">
      <c r="A64" s="189">
        <v>60.0</v>
      </c>
      <c r="B64" s="185"/>
      <c r="C64" s="164"/>
      <c r="D64" s="179"/>
      <c r="E64" s="179"/>
      <c r="F64" s="185"/>
      <c r="G64" s="185"/>
      <c r="H64" s="180"/>
      <c r="I64" s="180"/>
      <c r="J64" s="184">
        <f t="shared" si="1"/>
        <v>0</v>
      </c>
    </row>
    <row r="65">
      <c r="A65" s="189">
        <v>61.0</v>
      </c>
      <c r="B65" s="185"/>
      <c r="C65" s="164"/>
      <c r="D65" s="179"/>
      <c r="E65" s="179"/>
      <c r="F65" s="185"/>
      <c r="G65" s="185"/>
      <c r="H65" s="180"/>
      <c r="I65" s="180"/>
      <c r="J65" s="184">
        <f t="shared" si="1"/>
        <v>0</v>
      </c>
    </row>
    <row r="66">
      <c r="A66" s="189">
        <v>62.0</v>
      </c>
      <c r="B66" s="185"/>
      <c r="C66" s="164"/>
      <c r="D66" s="179"/>
      <c r="E66" s="179"/>
      <c r="F66" s="185"/>
      <c r="G66" s="185"/>
      <c r="H66" s="180"/>
      <c r="I66" s="180"/>
      <c r="J66" s="184">
        <f t="shared" si="1"/>
        <v>0</v>
      </c>
    </row>
    <row r="67">
      <c r="A67" s="189">
        <v>63.0</v>
      </c>
      <c r="B67" s="185"/>
      <c r="C67" s="164"/>
      <c r="D67" s="179"/>
      <c r="E67" s="179"/>
      <c r="F67" s="185"/>
      <c r="G67" s="185"/>
      <c r="H67" s="180"/>
      <c r="I67" s="180"/>
      <c r="J67" s="184">
        <f t="shared" si="1"/>
        <v>0</v>
      </c>
    </row>
    <row r="68">
      <c r="A68" s="189">
        <v>64.0</v>
      </c>
      <c r="B68" s="185"/>
      <c r="C68" s="164"/>
      <c r="D68" s="179"/>
      <c r="E68" s="179"/>
      <c r="F68" s="185"/>
      <c r="G68" s="185"/>
      <c r="H68" s="180"/>
      <c r="I68" s="180"/>
      <c r="J68" s="184">
        <f t="shared" si="1"/>
        <v>0</v>
      </c>
    </row>
    <row r="69">
      <c r="A69" s="189">
        <v>65.0</v>
      </c>
      <c r="B69" s="185"/>
      <c r="C69" s="164"/>
      <c r="D69" s="179"/>
      <c r="E69" s="179"/>
      <c r="F69" s="185"/>
      <c r="G69" s="185"/>
      <c r="H69" s="180"/>
      <c r="I69" s="180"/>
      <c r="J69" s="184">
        <f t="shared" si="1"/>
        <v>0</v>
      </c>
    </row>
    <row r="70">
      <c r="A70" s="189">
        <v>66.0</v>
      </c>
      <c r="B70" s="185"/>
      <c r="C70" s="164"/>
      <c r="D70" s="179"/>
      <c r="E70" s="179"/>
      <c r="F70" s="185"/>
      <c r="G70" s="185"/>
      <c r="H70" s="180"/>
      <c r="I70" s="180"/>
      <c r="J70" s="184">
        <f t="shared" si="1"/>
        <v>0</v>
      </c>
    </row>
    <row r="71">
      <c r="A71" s="189">
        <v>67.0</v>
      </c>
      <c r="B71" s="185"/>
      <c r="C71" s="164"/>
      <c r="D71" s="179"/>
      <c r="E71" s="179"/>
      <c r="F71" s="185"/>
      <c r="G71" s="185"/>
      <c r="H71" s="180"/>
      <c r="I71" s="180"/>
      <c r="J71" s="184">
        <f t="shared" si="1"/>
        <v>0</v>
      </c>
    </row>
    <row r="72">
      <c r="A72" s="189">
        <v>68.0</v>
      </c>
      <c r="B72" s="185"/>
      <c r="C72" s="164"/>
      <c r="D72" s="179"/>
      <c r="E72" s="179"/>
      <c r="F72" s="185"/>
      <c r="G72" s="185"/>
      <c r="H72" s="180"/>
      <c r="I72" s="180"/>
      <c r="J72" s="184">
        <f t="shared" si="1"/>
        <v>0</v>
      </c>
    </row>
    <row r="73">
      <c r="A73" s="189">
        <v>69.0</v>
      </c>
      <c r="B73" s="185"/>
      <c r="C73" s="164"/>
      <c r="D73" s="179"/>
      <c r="E73" s="179"/>
      <c r="F73" s="185"/>
      <c r="G73" s="185"/>
      <c r="H73" s="180"/>
      <c r="I73" s="180"/>
      <c r="J73" s="184">
        <f t="shared" si="1"/>
        <v>0</v>
      </c>
    </row>
    <row r="74">
      <c r="A74" s="189">
        <v>70.0</v>
      </c>
      <c r="B74" s="185"/>
      <c r="C74" s="164"/>
      <c r="D74" s="179"/>
      <c r="E74" s="179"/>
      <c r="F74" s="185"/>
      <c r="G74" s="185"/>
      <c r="H74" s="180"/>
      <c r="I74" s="180"/>
      <c r="J74" s="184">
        <f t="shared" si="1"/>
        <v>0</v>
      </c>
    </row>
    <row r="75">
      <c r="A75" s="189">
        <v>71.0</v>
      </c>
      <c r="B75" s="185"/>
      <c r="C75" s="164"/>
      <c r="D75" s="179"/>
      <c r="E75" s="179"/>
      <c r="F75" s="185"/>
      <c r="G75" s="185"/>
      <c r="H75" s="180"/>
      <c r="I75" s="180"/>
      <c r="J75" s="184">
        <f t="shared" si="1"/>
        <v>0</v>
      </c>
    </row>
    <row r="76">
      <c r="A76" s="189">
        <v>72.0</v>
      </c>
      <c r="B76" s="185"/>
      <c r="C76" s="164"/>
      <c r="D76" s="179"/>
      <c r="E76" s="179"/>
      <c r="F76" s="185"/>
      <c r="G76" s="185"/>
      <c r="H76" s="180"/>
      <c r="I76" s="180"/>
      <c r="J76" s="184">
        <f t="shared" si="1"/>
        <v>0</v>
      </c>
    </row>
    <row r="77">
      <c r="A77" s="189">
        <v>73.0</v>
      </c>
      <c r="B77" s="185"/>
      <c r="C77" s="164"/>
      <c r="D77" s="179"/>
      <c r="E77" s="179"/>
      <c r="F77" s="185"/>
      <c r="G77" s="185"/>
      <c r="H77" s="180"/>
      <c r="I77" s="180"/>
      <c r="J77" s="184">
        <f t="shared" si="1"/>
        <v>0</v>
      </c>
    </row>
    <row r="78">
      <c r="A78" s="189">
        <v>74.0</v>
      </c>
      <c r="B78" s="185"/>
      <c r="C78" s="164"/>
      <c r="D78" s="179"/>
      <c r="E78" s="179"/>
      <c r="F78" s="185"/>
      <c r="G78" s="185"/>
      <c r="H78" s="180"/>
      <c r="I78" s="180"/>
      <c r="J78" s="184">
        <f t="shared" si="1"/>
        <v>0</v>
      </c>
    </row>
    <row r="79">
      <c r="A79" s="189">
        <v>75.0</v>
      </c>
      <c r="B79" s="185"/>
      <c r="C79" s="164"/>
      <c r="D79" s="179"/>
      <c r="E79" s="179"/>
      <c r="F79" s="185"/>
      <c r="G79" s="185"/>
      <c r="H79" s="180"/>
      <c r="I79" s="180"/>
      <c r="J79" s="184">
        <f t="shared" si="1"/>
        <v>0</v>
      </c>
    </row>
    <row r="80">
      <c r="A80" s="189">
        <v>76.0</v>
      </c>
      <c r="B80" s="185"/>
      <c r="C80" s="164"/>
      <c r="D80" s="179"/>
      <c r="E80" s="179"/>
      <c r="F80" s="185"/>
      <c r="G80" s="185"/>
      <c r="H80" s="180"/>
      <c r="I80" s="180"/>
      <c r="J80" s="184">
        <f t="shared" si="1"/>
        <v>0</v>
      </c>
    </row>
    <row r="81">
      <c r="A81" s="189">
        <v>77.0</v>
      </c>
      <c r="B81" s="185"/>
      <c r="C81" s="164"/>
      <c r="D81" s="179"/>
      <c r="E81" s="179"/>
      <c r="F81" s="185"/>
      <c r="G81" s="185"/>
      <c r="H81" s="185"/>
      <c r="I81" s="185"/>
      <c r="J81" s="184">
        <f t="shared" si="1"/>
        <v>0</v>
      </c>
    </row>
    <row r="82">
      <c r="C82" s="2"/>
    </row>
    <row r="83">
      <c r="C83" s="2"/>
    </row>
    <row r="84">
      <c r="C84" s="2"/>
    </row>
    <row r="85">
      <c r="C85" s="2"/>
    </row>
    <row r="86">
      <c r="C86" s="2"/>
    </row>
    <row r="87">
      <c r="C87" s="2"/>
    </row>
    <row r="88">
      <c r="C88" s="2"/>
    </row>
    <row r="89">
      <c r="C89" s="2"/>
    </row>
    <row r="90">
      <c r="C90" s="2"/>
    </row>
    <row r="91">
      <c r="C91" s="2"/>
    </row>
    <row r="92">
      <c r="C92" s="2"/>
    </row>
    <row r="93">
      <c r="C93" s="2"/>
    </row>
    <row r="94">
      <c r="C94" s="2"/>
    </row>
    <row r="95">
      <c r="C95" s="2"/>
    </row>
    <row r="96">
      <c r="C96" s="2"/>
    </row>
    <row r="97">
      <c r="C97" s="2"/>
    </row>
    <row r="98">
      <c r="C98" s="2"/>
    </row>
    <row r="99">
      <c r="C99" s="2"/>
    </row>
    <row r="100">
      <c r="C100" s="2"/>
    </row>
    <row r="101">
      <c r="C101" s="2"/>
    </row>
    <row r="102">
      <c r="C102" s="2"/>
    </row>
    <row r="103">
      <c r="C103" s="2"/>
    </row>
    <row r="104">
      <c r="C104" s="2"/>
    </row>
    <row r="105">
      <c r="C105" s="2"/>
    </row>
    <row r="106">
      <c r="C106" s="2"/>
    </row>
    <row r="107">
      <c r="C107" s="2"/>
    </row>
    <row r="108">
      <c r="C108" s="2"/>
    </row>
    <row r="109">
      <c r="C109" s="2"/>
    </row>
    <row r="110">
      <c r="C110" s="2"/>
    </row>
    <row r="111">
      <c r="C111" s="2"/>
    </row>
    <row r="112">
      <c r="C112" s="2"/>
    </row>
    <row r="113">
      <c r="C113" s="2"/>
    </row>
    <row r="114">
      <c r="C114" s="2"/>
    </row>
    <row r="115">
      <c r="C115" s="2"/>
    </row>
    <row r="116">
      <c r="C116" s="2"/>
    </row>
    <row r="117">
      <c r="C117" s="2"/>
    </row>
    <row r="118">
      <c r="C118" s="2"/>
    </row>
    <row r="119">
      <c r="C119" s="2"/>
    </row>
    <row r="120">
      <c r="C120" s="2"/>
    </row>
    <row r="121">
      <c r="C121" s="2"/>
    </row>
    <row r="122">
      <c r="C122" s="2"/>
    </row>
    <row r="123">
      <c r="C123" s="2"/>
    </row>
    <row r="124">
      <c r="C124" s="2"/>
    </row>
    <row r="125">
      <c r="C125" s="2"/>
    </row>
    <row r="126">
      <c r="C126" s="2"/>
    </row>
    <row r="127">
      <c r="C127" s="2"/>
    </row>
    <row r="128">
      <c r="C128" s="2"/>
    </row>
    <row r="129">
      <c r="C129" s="2"/>
    </row>
    <row r="130">
      <c r="C130" s="2"/>
    </row>
    <row r="131">
      <c r="C131" s="2"/>
    </row>
    <row r="132">
      <c r="C132" s="2"/>
    </row>
    <row r="133">
      <c r="C133" s="2"/>
    </row>
    <row r="134">
      <c r="C134" s="2"/>
    </row>
    <row r="135">
      <c r="C135" s="2"/>
    </row>
    <row r="136">
      <c r="C136" s="2"/>
    </row>
    <row r="137">
      <c r="C137" s="2"/>
    </row>
    <row r="138">
      <c r="C138" s="2"/>
    </row>
    <row r="139">
      <c r="C139" s="2"/>
    </row>
    <row r="140">
      <c r="C140" s="2"/>
    </row>
    <row r="141">
      <c r="C141" s="2"/>
    </row>
    <row r="142">
      <c r="C142" s="2"/>
    </row>
    <row r="143">
      <c r="C143" s="2"/>
    </row>
    <row r="144">
      <c r="C144" s="2"/>
    </row>
    <row r="145">
      <c r="C145" s="2"/>
    </row>
    <row r="146">
      <c r="C146" s="2"/>
    </row>
    <row r="147">
      <c r="C147" s="2"/>
    </row>
    <row r="148">
      <c r="C148" s="2"/>
    </row>
    <row r="149">
      <c r="C149" s="2"/>
    </row>
    <row r="150">
      <c r="C150" s="2"/>
    </row>
    <row r="151">
      <c r="C151" s="2"/>
    </row>
    <row r="152">
      <c r="C152" s="2"/>
    </row>
    <row r="153">
      <c r="C153" s="2"/>
    </row>
    <row r="154">
      <c r="C154" s="2"/>
    </row>
    <row r="155">
      <c r="C155" s="2"/>
    </row>
    <row r="156">
      <c r="C156" s="2"/>
    </row>
    <row r="157">
      <c r="C157" s="2"/>
    </row>
    <row r="158">
      <c r="C158" s="2"/>
    </row>
    <row r="159">
      <c r="C159" s="2"/>
    </row>
    <row r="160">
      <c r="C160" s="2"/>
    </row>
    <row r="161">
      <c r="C161" s="2"/>
    </row>
    <row r="162">
      <c r="C162" s="2"/>
    </row>
    <row r="163">
      <c r="C163" s="2"/>
    </row>
    <row r="164">
      <c r="C164" s="2"/>
    </row>
    <row r="165">
      <c r="C165" s="2"/>
    </row>
    <row r="166">
      <c r="C166" s="2"/>
    </row>
    <row r="167">
      <c r="C167" s="2"/>
    </row>
    <row r="168">
      <c r="C168" s="2"/>
    </row>
    <row r="169">
      <c r="C169" s="2"/>
    </row>
    <row r="170">
      <c r="C170" s="2"/>
    </row>
    <row r="171">
      <c r="C171" s="2"/>
    </row>
    <row r="172">
      <c r="C172" s="2"/>
    </row>
    <row r="173">
      <c r="C173" s="2"/>
    </row>
    <row r="174">
      <c r="C174" s="2"/>
    </row>
    <row r="175">
      <c r="C175" s="2"/>
    </row>
    <row r="176">
      <c r="C176" s="2"/>
    </row>
    <row r="177">
      <c r="C177" s="2"/>
    </row>
    <row r="178">
      <c r="C178" s="2"/>
    </row>
    <row r="179">
      <c r="C179" s="2"/>
    </row>
    <row r="180">
      <c r="C180" s="2"/>
    </row>
    <row r="181">
      <c r="C181" s="2"/>
    </row>
    <row r="182">
      <c r="C182" s="2"/>
    </row>
    <row r="183">
      <c r="C183" s="2"/>
    </row>
    <row r="184">
      <c r="C184" s="2"/>
    </row>
    <row r="185">
      <c r="C185" s="2"/>
    </row>
    <row r="186">
      <c r="C186" s="2"/>
    </row>
    <row r="187">
      <c r="C187" s="2"/>
    </row>
    <row r="188">
      <c r="C188" s="2"/>
    </row>
    <row r="189">
      <c r="C189" s="2"/>
    </row>
    <row r="190">
      <c r="C190" s="2"/>
    </row>
    <row r="191">
      <c r="C191" s="2"/>
    </row>
    <row r="192">
      <c r="C192" s="2"/>
    </row>
    <row r="193">
      <c r="C193" s="2"/>
    </row>
    <row r="194">
      <c r="C194" s="2"/>
    </row>
    <row r="195">
      <c r="C195" s="2"/>
    </row>
    <row r="196">
      <c r="C196" s="2"/>
    </row>
    <row r="197">
      <c r="C197" s="2"/>
    </row>
    <row r="198">
      <c r="C198" s="2"/>
    </row>
    <row r="199">
      <c r="C199" s="2"/>
    </row>
    <row r="200">
      <c r="C200" s="2"/>
    </row>
    <row r="201">
      <c r="C201" s="2"/>
    </row>
    <row r="202">
      <c r="C202" s="2"/>
    </row>
    <row r="203">
      <c r="C203" s="2"/>
    </row>
    <row r="204">
      <c r="C204" s="2"/>
    </row>
    <row r="205">
      <c r="C205" s="2"/>
    </row>
    <row r="206">
      <c r="C206" s="2"/>
    </row>
    <row r="207">
      <c r="C207" s="2"/>
    </row>
    <row r="208">
      <c r="C208" s="2"/>
    </row>
    <row r="209">
      <c r="C209" s="2"/>
    </row>
    <row r="210">
      <c r="C210" s="2"/>
    </row>
    <row r="211">
      <c r="C211" s="2"/>
    </row>
    <row r="212">
      <c r="C212" s="2"/>
    </row>
    <row r="213">
      <c r="C213" s="2"/>
    </row>
    <row r="214">
      <c r="C214" s="2"/>
    </row>
    <row r="215">
      <c r="C215" s="2"/>
    </row>
    <row r="216">
      <c r="C216" s="2"/>
    </row>
    <row r="217">
      <c r="C217" s="2"/>
    </row>
    <row r="218">
      <c r="C218" s="2"/>
    </row>
    <row r="219">
      <c r="C219" s="2"/>
    </row>
    <row r="220">
      <c r="C220" s="2"/>
    </row>
    <row r="221">
      <c r="C221" s="2"/>
    </row>
    <row r="222">
      <c r="C222" s="2"/>
    </row>
    <row r="223">
      <c r="C223" s="2"/>
    </row>
    <row r="224">
      <c r="C224" s="2"/>
    </row>
    <row r="225">
      <c r="C225" s="2"/>
    </row>
    <row r="226">
      <c r="C226" s="2"/>
    </row>
    <row r="227">
      <c r="C227" s="2"/>
    </row>
    <row r="228">
      <c r="C228" s="2"/>
    </row>
    <row r="229">
      <c r="C229" s="2"/>
    </row>
    <row r="230">
      <c r="C230" s="2"/>
    </row>
    <row r="231">
      <c r="C231" s="2"/>
    </row>
    <row r="232">
      <c r="C232" s="2"/>
    </row>
    <row r="233">
      <c r="C233" s="2"/>
    </row>
    <row r="234">
      <c r="C234" s="2"/>
    </row>
    <row r="235">
      <c r="C235" s="2"/>
    </row>
    <row r="236">
      <c r="C236" s="2"/>
    </row>
    <row r="237">
      <c r="C237" s="2"/>
    </row>
    <row r="238">
      <c r="C238" s="2"/>
    </row>
    <row r="239">
      <c r="C239" s="2"/>
    </row>
    <row r="240">
      <c r="C240" s="2"/>
    </row>
    <row r="241">
      <c r="C241" s="2"/>
    </row>
    <row r="242">
      <c r="C242" s="2"/>
    </row>
    <row r="243">
      <c r="C243" s="2"/>
    </row>
    <row r="244">
      <c r="C244" s="2"/>
    </row>
    <row r="245">
      <c r="C245" s="2"/>
    </row>
    <row r="246">
      <c r="C246" s="2"/>
    </row>
    <row r="247">
      <c r="C247" s="2"/>
    </row>
    <row r="248">
      <c r="C248" s="2"/>
    </row>
    <row r="249">
      <c r="C249" s="2"/>
    </row>
    <row r="250">
      <c r="C250" s="2"/>
    </row>
    <row r="251">
      <c r="C251" s="2"/>
    </row>
    <row r="252">
      <c r="C252" s="2"/>
    </row>
    <row r="253">
      <c r="C253" s="2"/>
    </row>
    <row r="254">
      <c r="C254" s="2"/>
    </row>
    <row r="255">
      <c r="C255" s="2"/>
    </row>
    <row r="256">
      <c r="C256" s="2"/>
    </row>
    <row r="257">
      <c r="C257" s="2"/>
    </row>
    <row r="258">
      <c r="C258" s="2"/>
    </row>
    <row r="259">
      <c r="C259" s="2"/>
    </row>
    <row r="260">
      <c r="C260" s="2"/>
    </row>
    <row r="261">
      <c r="C261" s="2"/>
    </row>
    <row r="262">
      <c r="C262" s="2"/>
    </row>
    <row r="263">
      <c r="C263" s="2"/>
    </row>
    <row r="264">
      <c r="C264" s="2"/>
    </row>
    <row r="265">
      <c r="C265" s="2"/>
    </row>
    <row r="266">
      <c r="C266" s="2"/>
    </row>
    <row r="267">
      <c r="C267" s="2"/>
    </row>
    <row r="268">
      <c r="C268" s="2"/>
    </row>
    <row r="269">
      <c r="C269" s="2"/>
    </row>
    <row r="270">
      <c r="C270" s="2"/>
    </row>
    <row r="271">
      <c r="C271" s="2"/>
    </row>
    <row r="272">
      <c r="C272" s="2"/>
    </row>
    <row r="273">
      <c r="C273" s="2"/>
    </row>
    <row r="274">
      <c r="C274" s="2"/>
    </row>
    <row r="275">
      <c r="C275" s="2"/>
    </row>
    <row r="276">
      <c r="C276" s="2"/>
    </row>
    <row r="277">
      <c r="C277" s="2"/>
    </row>
    <row r="278">
      <c r="C278" s="2"/>
    </row>
    <row r="279">
      <c r="C279" s="2"/>
    </row>
    <row r="280">
      <c r="C280" s="2"/>
    </row>
    <row r="281">
      <c r="C281" s="2"/>
    </row>
    <row r="282">
      <c r="C282" s="2"/>
    </row>
    <row r="283">
      <c r="C283" s="2"/>
    </row>
    <row r="284">
      <c r="C284" s="2"/>
    </row>
    <row r="285">
      <c r="C285" s="2"/>
    </row>
    <row r="286">
      <c r="C286" s="2"/>
    </row>
    <row r="287">
      <c r="C287" s="2"/>
    </row>
    <row r="288">
      <c r="C288" s="2"/>
    </row>
    <row r="289">
      <c r="C289" s="2"/>
    </row>
    <row r="290">
      <c r="C290" s="2"/>
    </row>
    <row r="291">
      <c r="C291" s="2"/>
    </row>
    <row r="292">
      <c r="C292" s="2"/>
    </row>
    <row r="293">
      <c r="C293" s="2"/>
    </row>
    <row r="294">
      <c r="C294" s="2"/>
    </row>
    <row r="295">
      <c r="C295" s="2"/>
    </row>
    <row r="296">
      <c r="C296" s="2"/>
    </row>
    <row r="297">
      <c r="C297" s="2"/>
    </row>
    <row r="298">
      <c r="C298" s="2"/>
    </row>
    <row r="299">
      <c r="C299" s="2"/>
    </row>
    <row r="300">
      <c r="C300" s="2"/>
    </row>
    <row r="301">
      <c r="C301" s="2"/>
    </row>
    <row r="302">
      <c r="C302" s="2"/>
    </row>
    <row r="303">
      <c r="C303" s="2"/>
    </row>
    <row r="304">
      <c r="C304" s="2"/>
    </row>
    <row r="305">
      <c r="C305" s="2"/>
    </row>
    <row r="306">
      <c r="C306" s="2"/>
    </row>
    <row r="307">
      <c r="C307" s="2"/>
    </row>
    <row r="308">
      <c r="C308" s="2"/>
    </row>
    <row r="309">
      <c r="C309" s="2"/>
    </row>
    <row r="310">
      <c r="C310" s="2"/>
    </row>
    <row r="311">
      <c r="C311" s="2"/>
    </row>
    <row r="312">
      <c r="C312" s="2"/>
    </row>
    <row r="313">
      <c r="C313" s="2"/>
    </row>
    <row r="314">
      <c r="C314" s="2"/>
    </row>
    <row r="315">
      <c r="C315" s="2"/>
    </row>
    <row r="316">
      <c r="C316" s="2"/>
    </row>
    <row r="317">
      <c r="C317" s="2"/>
    </row>
    <row r="318">
      <c r="C318" s="2"/>
    </row>
    <row r="319">
      <c r="C319" s="2"/>
    </row>
    <row r="320">
      <c r="C320" s="2"/>
    </row>
    <row r="321">
      <c r="C321" s="2"/>
    </row>
    <row r="322">
      <c r="C322" s="2"/>
    </row>
    <row r="323">
      <c r="C323" s="2"/>
    </row>
    <row r="324">
      <c r="C324" s="2"/>
    </row>
    <row r="325">
      <c r="C325" s="2"/>
    </row>
    <row r="326">
      <c r="C326" s="2"/>
    </row>
    <row r="327">
      <c r="C327" s="2"/>
    </row>
    <row r="328">
      <c r="C328" s="2"/>
    </row>
    <row r="329">
      <c r="C329" s="2"/>
    </row>
    <row r="330">
      <c r="C330" s="2"/>
    </row>
    <row r="331">
      <c r="C331" s="2"/>
    </row>
    <row r="332">
      <c r="C332" s="2"/>
    </row>
    <row r="333">
      <c r="C333" s="2"/>
    </row>
    <row r="334">
      <c r="C334" s="2"/>
    </row>
    <row r="335">
      <c r="C335" s="2"/>
    </row>
    <row r="336">
      <c r="C336" s="2"/>
    </row>
    <row r="337">
      <c r="C337" s="2"/>
    </row>
    <row r="338">
      <c r="C338" s="2"/>
    </row>
    <row r="339">
      <c r="C339" s="2"/>
    </row>
    <row r="340">
      <c r="C340" s="2"/>
    </row>
    <row r="341">
      <c r="C341" s="2"/>
    </row>
    <row r="342">
      <c r="C342" s="2"/>
    </row>
    <row r="343">
      <c r="C343" s="2"/>
    </row>
    <row r="344">
      <c r="C344" s="2"/>
    </row>
    <row r="345">
      <c r="C345" s="2"/>
    </row>
    <row r="346">
      <c r="C346" s="2"/>
    </row>
    <row r="347">
      <c r="C347" s="2"/>
    </row>
    <row r="348">
      <c r="C348" s="2"/>
    </row>
    <row r="349">
      <c r="C349" s="2"/>
    </row>
    <row r="350">
      <c r="C350" s="2"/>
    </row>
    <row r="351">
      <c r="C351" s="2"/>
    </row>
    <row r="352">
      <c r="C352" s="2"/>
    </row>
    <row r="353">
      <c r="C353" s="2"/>
    </row>
    <row r="354">
      <c r="C354" s="2"/>
    </row>
    <row r="355">
      <c r="C355" s="2"/>
    </row>
    <row r="356">
      <c r="C356" s="2"/>
    </row>
    <row r="357">
      <c r="C357" s="2"/>
    </row>
    <row r="358">
      <c r="C358" s="2"/>
    </row>
    <row r="359">
      <c r="C359" s="2"/>
    </row>
    <row r="360">
      <c r="C360" s="2"/>
    </row>
    <row r="361">
      <c r="C361" s="2"/>
    </row>
    <row r="362">
      <c r="C362" s="2"/>
    </row>
    <row r="363">
      <c r="C363" s="2"/>
    </row>
    <row r="364">
      <c r="C364" s="2"/>
    </row>
    <row r="365">
      <c r="C365" s="2"/>
    </row>
    <row r="366">
      <c r="C366" s="2"/>
    </row>
    <row r="367">
      <c r="C367" s="2"/>
    </row>
    <row r="368">
      <c r="C368" s="2"/>
    </row>
    <row r="369">
      <c r="C369" s="2"/>
    </row>
    <row r="370">
      <c r="C370" s="2"/>
    </row>
    <row r="371">
      <c r="C371" s="2"/>
    </row>
    <row r="372">
      <c r="C372" s="2"/>
    </row>
    <row r="373">
      <c r="C373" s="2"/>
    </row>
    <row r="374">
      <c r="C374" s="2"/>
    </row>
    <row r="375">
      <c r="C375" s="2"/>
    </row>
    <row r="376">
      <c r="C376" s="2"/>
    </row>
    <row r="377">
      <c r="C377" s="2"/>
    </row>
    <row r="378">
      <c r="C378" s="2"/>
    </row>
    <row r="379">
      <c r="C379" s="2"/>
    </row>
    <row r="380">
      <c r="C380" s="2"/>
    </row>
    <row r="381">
      <c r="C381" s="2"/>
    </row>
    <row r="382">
      <c r="C382" s="2"/>
    </row>
    <row r="383">
      <c r="C383" s="2"/>
    </row>
    <row r="384">
      <c r="C384" s="2"/>
    </row>
    <row r="385">
      <c r="C385" s="2"/>
    </row>
    <row r="386">
      <c r="C386" s="2"/>
    </row>
    <row r="387">
      <c r="C387" s="2"/>
    </row>
    <row r="388">
      <c r="C388" s="2"/>
    </row>
    <row r="389">
      <c r="C389" s="2"/>
    </row>
    <row r="390">
      <c r="C390" s="2"/>
    </row>
    <row r="391">
      <c r="C391" s="2"/>
    </row>
    <row r="392">
      <c r="C392" s="2"/>
    </row>
    <row r="393">
      <c r="C393" s="2"/>
    </row>
    <row r="394">
      <c r="C394" s="2"/>
    </row>
    <row r="395">
      <c r="C395" s="2"/>
    </row>
    <row r="396">
      <c r="C396" s="2"/>
    </row>
    <row r="397">
      <c r="C397" s="2"/>
    </row>
    <row r="398">
      <c r="C398" s="2"/>
    </row>
    <row r="399">
      <c r="C399" s="2"/>
    </row>
    <row r="400">
      <c r="C400" s="2"/>
    </row>
    <row r="401">
      <c r="C401" s="2"/>
    </row>
    <row r="402">
      <c r="C402" s="2"/>
    </row>
    <row r="403">
      <c r="C403" s="2"/>
    </row>
    <row r="404">
      <c r="C404" s="2"/>
    </row>
    <row r="405">
      <c r="C405" s="2"/>
    </row>
    <row r="406">
      <c r="C406" s="2"/>
    </row>
    <row r="407">
      <c r="C407" s="2"/>
    </row>
    <row r="408">
      <c r="C408" s="2"/>
    </row>
    <row r="409">
      <c r="C409" s="2"/>
    </row>
    <row r="410">
      <c r="C410" s="2"/>
    </row>
    <row r="411">
      <c r="C411" s="2"/>
    </row>
    <row r="412">
      <c r="C412" s="2"/>
    </row>
    <row r="413">
      <c r="C413" s="2"/>
    </row>
    <row r="414">
      <c r="C414" s="2"/>
    </row>
    <row r="415">
      <c r="C415" s="2"/>
    </row>
    <row r="416">
      <c r="C416" s="2"/>
    </row>
    <row r="417">
      <c r="C417" s="2"/>
    </row>
    <row r="418">
      <c r="C418" s="2"/>
    </row>
    <row r="419">
      <c r="C419" s="2"/>
    </row>
    <row r="420">
      <c r="C420" s="2"/>
    </row>
    <row r="421">
      <c r="C421" s="2"/>
    </row>
    <row r="422">
      <c r="C422" s="2"/>
    </row>
    <row r="423">
      <c r="C423" s="2"/>
    </row>
    <row r="424">
      <c r="C424" s="2"/>
    </row>
    <row r="425">
      <c r="C425" s="2"/>
    </row>
    <row r="426">
      <c r="C426" s="2"/>
    </row>
    <row r="427">
      <c r="C427" s="2"/>
    </row>
    <row r="428">
      <c r="C428" s="2"/>
    </row>
    <row r="429">
      <c r="C429" s="2"/>
    </row>
    <row r="430">
      <c r="C430" s="2"/>
    </row>
    <row r="431">
      <c r="C431" s="2"/>
    </row>
    <row r="432">
      <c r="C432" s="2"/>
    </row>
    <row r="433">
      <c r="C433" s="2"/>
    </row>
    <row r="434">
      <c r="C434" s="2"/>
    </row>
    <row r="435">
      <c r="C435" s="2"/>
    </row>
    <row r="436">
      <c r="C436" s="2"/>
    </row>
    <row r="437">
      <c r="C437" s="2"/>
    </row>
    <row r="438">
      <c r="C438" s="2"/>
    </row>
    <row r="439">
      <c r="C439" s="2"/>
    </row>
    <row r="440">
      <c r="C440" s="2"/>
    </row>
    <row r="441">
      <c r="C441" s="2"/>
    </row>
    <row r="442">
      <c r="C442" s="2"/>
    </row>
    <row r="443">
      <c r="C443" s="2"/>
    </row>
    <row r="444">
      <c r="C444" s="2"/>
    </row>
    <row r="445">
      <c r="C445" s="2"/>
    </row>
    <row r="446">
      <c r="C446" s="2"/>
    </row>
    <row r="447">
      <c r="C447" s="2"/>
    </row>
    <row r="448">
      <c r="C448" s="2"/>
    </row>
    <row r="449">
      <c r="C449" s="2"/>
    </row>
    <row r="450">
      <c r="C450" s="2"/>
    </row>
    <row r="451">
      <c r="C451" s="2"/>
    </row>
    <row r="452">
      <c r="C452" s="2"/>
    </row>
    <row r="453">
      <c r="C453" s="2"/>
    </row>
    <row r="454">
      <c r="C454" s="2"/>
    </row>
    <row r="455">
      <c r="C455" s="2"/>
    </row>
    <row r="456">
      <c r="C456" s="2"/>
    </row>
    <row r="457">
      <c r="C457" s="2"/>
    </row>
    <row r="458">
      <c r="C458" s="2"/>
    </row>
    <row r="459">
      <c r="C459" s="2"/>
    </row>
    <row r="460">
      <c r="C460" s="2"/>
    </row>
    <row r="461">
      <c r="C461" s="2"/>
    </row>
    <row r="462">
      <c r="C462" s="2"/>
    </row>
    <row r="463">
      <c r="C463" s="2"/>
    </row>
    <row r="464">
      <c r="C464" s="2"/>
    </row>
    <row r="465">
      <c r="C465" s="2"/>
    </row>
    <row r="466">
      <c r="C466" s="2"/>
    </row>
    <row r="467">
      <c r="C467" s="2"/>
    </row>
    <row r="468">
      <c r="C468" s="2"/>
    </row>
    <row r="469">
      <c r="C469" s="2"/>
    </row>
    <row r="470">
      <c r="C470" s="2"/>
    </row>
    <row r="471">
      <c r="C471" s="2"/>
    </row>
    <row r="472">
      <c r="C472" s="2"/>
    </row>
    <row r="473">
      <c r="C473" s="2"/>
    </row>
    <row r="474">
      <c r="C474" s="2"/>
    </row>
    <row r="475">
      <c r="C475" s="2"/>
    </row>
    <row r="476">
      <c r="C476" s="2"/>
    </row>
    <row r="477">
      <c r="C477" s="2"/>
    </row>
    <row r="478">
      <c r="C478" s="2"/>
    </row>
    <row r="479">
      <c r="C479" s="2"/>
    </row>
    <row r="480">
      <c r="C480" s="2"/>
    </row>
    <row r="481">
      <c r="C481" s="2"/>
    </row>
    <row r="482">
      <c r="C482" s="2"/>
    </row>
    <row r="483">
      <c r="C483" s="2"/>
    </row>
    <row r="484">
      <c r="C484" s="2"/>
    </row>
    <row r="485">
      <c r="C485" s="2"/>
    </row>
    <row r="486">
      <c r="C486" s="2"/>
    </row>
    <row r="487">
      <c r="C487" s="2"/>
    </row>
    <row r="488">
      <c r="C488" s="2"/>
    </row>
    <row r="489">
      <c r="C489" s="2"/>
    </row>
    <row r="490">
      <c r="C490" s="2"/>
    </row>
    <row r="491">
      <c r="C491" s="2"/>
    </row>
    <row r="492">
      <c r="C492" s="2"/>
    </row>
    <row r="493">
      <c r="C493" s="2"/>
    </row>
    <row r="494">
      <c r="C494" s="2"/>
    </row>
    <row r="495">
      <c r="C495" s="2"/>
    </row>
    <row r="496">
      <c r="C496" s="2"/>
    </row>
    <row r="497">
      <c r="C497" s="2"/>
    </row>
    <row r="498">
      <c r="C498" s="2"/>
    </row>
    <row r="499">
      <c r="C499" s="2"/>
    </row>
    <row r="500">
      <c r="C500" s="2"/>
    </row>
    <row r="501">
      <c r="C501" s="2"/>
    </row>
    <row r="502">
      <c r="C502" s="2"/>
    </row>
    <row r="503">
      <c r="C503" s="2"/>
    </row>
    <row r="504">
      <c r="C504" s="2"/>
    </row>
    <row r="505">
      <c r="C505" s="2"/>
    </row>
    <row r="506">
      <c r="C506" s="2"/>
    </row>
    <row r="507">
      <c r="C507" s="2"/>
    </row>
    <row r="508">
      <c r="C508" s="2"/>
    </row>
    <row r="509">
      <c r="C509" s="2"/>
    </row>
    <row r="510">
      <c r="C510" s="2"/>
    </row>
    <row r="511">
      <c r="C511" s="2"/>
    </row>
    <row r="512">
      <c r="C512" s="2"/>
    </row>
    <row r="513">
      <c r="C513" s="2"/>
    </row>
    <row r="514">
      <c r="C514" s="2"/>
    </row>
    <row r="515">
      <c r="C515" s="2"/>
    </row>
    <row r="516">
      <c r="C516" s="2"/>
    </row>
    <row r="517">
      <c r="C517" s="2"/>
    </row>
    <row r="518">
      <c r="C518" s="2"/>
    </row>
    <row r="519">
      <c r="C519" s="2"/>
    </row>
    <row r="520">
      <c r="C520" s="2"/>
    </row>
    <row r="521">
      <c r="C521" s="2"/>
    </row>
    <row r="522">
      <c r="C522" s="2"/>
    </row>
    <row r="523">
      <c r="C523" s="2"/>
    </row>
    <row r="524">
      <c r="C524" s="2"/>
    </row>
    <row r="525">
      <c r="C525" s="2"/>
    </row>
    <row r="526">
      <c r="C526" s="2"/>
    </row>
    <row r="527">
      <c r="C527" s="2"/>
    </row>
    <row r="528">
      <c r="C528" s="2"/>
    </row>
    <row r="529">
      <c r="C529" s="2"/>
    </row>
    <row r="530">
      <c r="C530" s="2"/>
    </row>
    <row r="531">
      <c r="C531" s="2"/>
    </row>
    <row r="532">
      <c r="C532" s="2"/>
    </row>
    <row r="533">
      <c r="C533" s="2"/>
    </row>
    <row r="534">
      <c r="C534" s="2"/>
    </row>
    <row r="535">
      <c r="C535" s="2"/>
    </row>
    <row r="536">
      <c r="C536" s="2"/>
    </row>
    <row r="537">
      <c r="C537" s="2"/>
    </row>
    <row r="538">
      <c r="C538" s="2"/>
    </row>
    <row r="539">
      <c r="C539" s="2"/>
    </row>
    <row r="540">
      <c r="C540" s="2"/>
    </row>
    <row r="541">
      <c r="C541" s="2"/>
    </row>
    <row r="542">
      <c r="C542" s="2"/>
    </row>
    <row r="543">
      <c r="C543" s="2"/>
    </row>
    <row r="544">
      <c r="C544" s="2"/>
    </row>
    <row r="545">
      <c r="C545" s="2"/>
    </row>
    <row r="546">
      <c r="C546" s="2"/>
    </row>
    <row r="547">
      <c r="C547" s="2"/>
    </row>
    <row r="548">
      <c r="C548" s="2"/>
    </row>
    <row r="549">
      <c r="C549" s="2"/>
    </row>
    <row r="550">
      <c r="C550" s="2"/>
    </row>
    <row r="551">
      <c r="C551" s="2"/>
    </row>
    <row r="552">
      <c r="C552" s="2"/>
    </row>
    <row r="553">
      <c r="C553" s="2"/>
    </row>
    <row r="554">
      <c r="C554" s="2"/>
    </row>
    <row r="555">
      <c r="C555" s="2"/>
    </row>
    <row r="556">
      <c r="C556" s="2"/>
    </row>
    <row r="557">
      <c r="C557" s="2"/>
    </row>
    <row r="558">
      <c r="C558" s="2"/>
    </row>
    <row r="559">
      <c r="C559" s="2"/>
    </row>
    <row r="560">
      <c r="C560" s="2"/>
    </row>
    <row r="561">
      <c r="C561" s="2"/>
    </row>
    <row r="562">
      <c r="C562" s="2"/>
    </row>
    <row r="563">
      <c r="C563" s="2"/>
    </row>
    <row r="564">
      <c r="C564" s="2"/>
    </row>
    <row r="565">
      <c r="C565" s="2"/>
    </row>
    <row r="566">
      <c r="C566" s="2"/>
    </row>
    <row r="567">
      <c r="C567" s="2"/>
    </row>
    <row r="568">
      <c r="C568" s="2"/>
    </row>
    <row r="569">
      <c r="C569" s="2"/>
    </row>
    <row r="570">
      <c r="C570" s="2"/>
    </row>
    <row r="571">
      <c r="C571" s="2"/>
    </row>
    <row r="572">
      <c r="C572" s="2"/>
    </row>
    <row r="573">
      <c r="C573" s="2"/>
    </row>
    <row r="574">
      <c r="C574" s="2"/>
    </row>
    <row r="575">
      <c r="C575" s="2"/>
    </row>
    <row r="576">
      <c r="C576" s="2"/>
    </row>
    <row r="577">
      <c r="C577" s="2"/>
    </row>
    <row r="578">
      <c r="C578" s="2"/>
    </row>
    <row r="579">
      <c r="C579" s="2"/>
    </row>
    <row r="580">
      <c r="C580" s="2"/>
    </row>
    <row r="581">
      <c r="C581" s="2"/>
    </row>
    <row r="582">
      <c r="C582" s="2"/>
    </row>
    <row r="583">
      <c r="C583" s="2"/>
    </row>
    <row r="584">
      <c r="C584" s="2"/>
    </row>
    <row r="585">
      <c r="C585" s="2"/>
    </row>
    <row r="586">
      <c r="C586" s="2"/>
    </row>
    <row r="587">
      <c r="C587" s="2"/>
    </row>
    <row r="588">
      <c r="C588" s="2"/>
    </row>
    <row r="589">
      <c r="C589" s="2"/>
    </row>
    <row r="590">
      <c r="C590" s="2"/>
    </row>
    <row r="591">
      <c r="C591" s="2"/>
    </row>
    <row r="592">
      <c r="C592" s="2"/>
    </row>
    <row r="593">
      <c r="C593" s="2"/>
    </row>
    <row r="594">
      <c r="C594" s="2"/>
    </row>
    <row r="595">
      <c r="C595" s="2"/>
    </row>
    <row r="596">
      <c r="C596" s="2"/>
    </row>
    <row r="597">
      <c r="C597" s="2"/>
    </row>
    <row r="598">
      <c r="C598" s="2"/>
    </row>
    <row r="599">
      <c r="C599" s="2"/>
    </row>
    <row r="600">
      <c r="C600" s="2"/>
    </row>
    <row r="601">
      <c r="C601" s="2"/>
    </row>
    <row r="602">
      <c r="C602" s="2"/>
    </row>
    <row r="603">
      <c r="C603" s="2"/>
    </row>
    <row r="604">
      <c r="C604" s="2"/>
    </row>
    <row r="605">
      <c r="C605" s="2"/>
    </row>
    <row r="606">
      <c r="C606" s="2"/>
    </row>
    <row r="607">
      <c r="C607" s="2"/>
    </row>
    <row r="608">
      <c r="C608" s="2"/>
    </row>
    <row r="609">
      <c r="C609" s="2"/>
    </row>
    <row r="610">
      <c r="C610" s="2"/>
    </row>
    <row r="611">
      <c r="C611" s="2"/>
    </row>
    <row r="612">
      <c r="C612" s="2"/>
    </row>
    <row r="613">
      <c r="C613" s="2"/>
    </row>
    <row r="614">
      <c r="C614" s="2"/>
    </row>
    <row r="615">
      <c r="C615" s="2"/>
    </row>
    <row r="616">
      <c r="C616" s="2"/>
    </row>
    <row r="617">
      <c r="C617" s="2"/>
    </row>
    <row r="618">
      <c r="C618" s="2"/>
    </row>
    <row r="619">
      <c r="C619" s="2"/>
    </row>
    <row r="620">
      <c r="C620" s="2"/>
    </row>
    <row r="621">
      <c r="C621" s="2"/>
    </row>
    <row r="622">
      <c r="C622" s="2"/>
    </row>
    <row r="623">
      <c r="C623" s="2"/>
    </row>
    <row r="624">
      <c r="C624" s="2"/>
    </row>
    <row r="625">
      <c r="C625" s="2"/>
    </row>
    <row r="626">
      <c r="C626" s="2"/>
    </row>
    <row r="627">
      <c r="C627" s="2"/>
    </row>
    <row r="628">
      <c r="C628" s="2"/>
    </row>
    <row r="629">
      <c r="C629" s="2"/>
    </row>
    <row r="630">
      <c r="C630" s="2"/>
    </row>
    <row r="631">
      <c r="C631" s="2"/>
    </row>
    <row r="632">
      <c r="C632" s="2"/>
    </row>
    <row r="633">
      <c r="C633" s="2"/>
    </row>
    <row r="634">
      <c r="C634" s="2"/>
    </row>
    <row r="635">
      <c r="C635" s="2"/>
    </row>
    <row r="636">
      <c r="C636" s="2"/>
    </row>
    <row r="637">
      <c r="C637" s="2"/>
    </row>
    <row r="638">
      <c r="C638" s="2"/>
    </row>
    <row r="639">
      <c r="C639" s="2"/>
    </row>
    <row r="640">
      <c r="C640" s="2"/>
    </row>
    <row r="641">
      <c r="C641" s="2"/>
    </row>
    <row r="642">
      <c r="C642" s="2"/>
    </row>
    <row r="643">
      <c r="C643" s="2"/>
    </row>
    <row r="644">
      <c r="C644" s="2"/>
    </row>
    <row r="645">
      <c r="C645" s="2"/>
    </row>
    <row r="646">
      <c r="C646" s="2"/>
    </row>
    <row r="647">
      <c r="C647" s="2"/>
    </row>
    <row r="648">
      <c r="C648" s="2"/>
    </row>
    <row r="649">
      <c r="C649" s="2"/>
    </row>
    <row r="650">
      <c r="C650" s="2"/>
    </row>
    <row r="651">
      <c r="C651" s="2"/>
    </row>
    <row r="652">
      <c r="C652" s="2"/>
    </row>
    <row r="653">
      <c r="C653" s="2"/>
    </row>
    <row r="654">
      <c r="C654" s="2"/>
    </row>
    <row r="655">
      <c r="C655" s="2"/>
    </row>
    <row r="656">
      <c r="C656" s="2"/>
    </row>
    <row r="657">
      <c r="C657" s="2"/>
    </row>
    <row r="658">
      <c r="C658" s="2"/>
    </row>
    <row r="659">
      <c r="C659" s="2"/>
    </row>
    <row r="660">
      <c r="C660" s="2"/>
    </row>
    <row r="661">
      <c r="C661" s="2"/>
    </row>
    <row r="662">
      <c r="C662" s="2"/>
    </row>
    <row r="663">
      <c r="C663" s="2"/>
    </row>
    <row r="664">
      <c r="C664" s="2"/>
    </row>
    <row r="665">
      <c r="C665" s="2"/>
    </row>
    <row r="666">
      <c r="C666" s="2"/>
    </row>
    <row r="667">
      <c r="C667" s="2"/>
    </row>
    <row r="668">
      <c r="C668" s="2"/>
    </row>
    <row r="669">
      <c r="C669" s="2"/>
    </row>
    <row r="670">
      <c r="C670" s="2"/>
    </row>
    <row r="671">
      <c r="C671" s="2"/>
    </row>
    <row r="672">
      <c r="C672" s="2"/>
    </row>
    <row r="673">
      <c r="C673" s="2"/>
    </row>
    <row r="674">
      <c r="C674" s="2"/>
    </row>
    <row r="675">
      <c r="C675" s="2"/>
    </row>
    <row r="676">
      <c r="C676" s="2"/>
    </row>
    <row r="677">
      <c r="C677" s="2"/>
    </row>
    <row r="678">
      <c r="C678" s="2"/>
    </row>
    <row r="679">
      <c r="C679" s="2"/>
    </row>
    <row r="680">
      <c r="C680" s="2"/>
    </row>
    <row r="681">
      <c r="C681" s="2"/>
    </row>
    <row r="682">
      <c r="C682" s="2"/>
    </row>
    <row r="683">
      <c r="C683" s="2"/>
    </row>
    <row r="684">
      <c r="C684" s="2"/>
    </row>
    <row r="685">
      <c r="C685" s="2"/>
    </row>
    <row r="686">
      <c r="C686" s="2"/>
    </row>
    <row r="687">
      <c r="C687" s="2"/>
    </row>
    <row r="688">
      <c r="C688" s="2"/>
    </row>
    <row r="689">
      <c r="C689" s="2"/>
    </row>
    <row r="690">
      <c r="C690" s="2"/>
    </row>
    <row r="691">
      <c r="C691" s="2"/>
    </row>
    <row r="692">
      <c r="C692" s="2"/>
    </row>
    <row r="693">
      <c r="C693" s="2"/>
    </row>
    <row r="694">
      <c r="C694" s="2"/>
    </row>
    <row r="695">
      <c r="C695" s="2"/>
    </row>
    <row r="696">
      <c r="C696" s="2"/>
    </row>
    <row r="697">
      <c r="C697" s="2"/>
    </row>
    <row r="698">
      <c r="C698" s="2"/>
    </row>
    <row r="699">
      <c r="C699" s="2"/>
    </row>
    <row r="700">
      <c r="C700" s="2"/>
    </row>
    <row r="701">
      <c r="C701" s="2"/>
    </row>
    <row r="702">
      <c r="C702" s="2"/>
    </row>
    <row r="703">
      <c r="C703" s="2"/>
    </row>
    <row r="704">
      <c r="C704" s="2"/>
    </row>
    <row r="705">
      <c r="C705" s="2"/>
    </row>
    <row r="706">
      <c r="C706" s="2"/>
    </row>
    <row r="707">
      <c r="C707" s="2"/>
    </row>
    <row r="708">
      <c r="C708" s="2"/>
    </row>
    <row r="709">
      <c r="C709" s="2"/>
    </row>
    <row r="710">
      <c r="C710" s="2"/>
    </row>
    <row r="711">
      <c r="C711" s="2"/>
    </row>
    <row r="712">
      <c r="C712" s="2"/>
    </row>
    <row r="713">
      <c r="C713" s="2"/>
    </row>
    <row r="714">
      <c r="C714" s="2"/>
    </row>
    <row r="715">
      <c r="C715" s="2"/>
    </row>
    <row r="716">
      <c r="C716" s="2"/>
    </row>
    <row r="717">
      <c r="C717" s="2"/>
    </row>
    <row r="718">
      <c r="C718" s="2"/>
    </row>
    <row r="719">
      <c r="C719" s="2"/>
    </row>
    <row r="720">
      <c r="C720" s="2"/>
    </row>
    <row r="721">
      <c r="C721" s="2"/>
    </row>
    <row r="722">
      <c r="C722" s="2"/>
    </row>
    <row r="723">
      <c r="C723" s="2"/>
    </row>
    <row r="724">
      <c r="C724" s="2"/>
    </row>
    <row r="725">
      <c r="C725" s="2"/>
    </row>
    <row r="726">
      <c r="C726" s="2"/>
    </row>
    <row r="727">
      <c r="C727" s="2"/>
    </row>
    <row r="728">
      <c r="C728" s="2"/>
    </row>
    <row r="729">
      <c r="C729" s="2"/>
    </row>
    <row r="730">
      <c r="C730" s="2"/>
    </row>
    <row r="731">
      <c r="C731" s="2"/>
    </row>
    <row r="732">
      <c r="C732" s="2"/>
    </row>
    <row r="733">
      <c r="C733" s="2"/>
    </row>
    <row r="734">
      <c r="C734" s="2"/>
    </row>
    <row r="735">
      <c r="C735" s="2"/>
    </row>
    <row r="736">
      <c r="C736" s="2"/>
    </row>
    <row r="737">
      <c r="C737" s="2"/>
    </row>
    <row r="738">
      <c r="C738" s="2"/>
    </row>
    <row r="739">
      <c r="C739" s="2"/>
    </row>
    <row r="740">
      <c r="C740" s="2"/>
    </row>
    <row r="741">
      <c r="C741" s="2"/>
    </row>
    <row r="742">
      <c r="C742" s="2"/>
    </row>
    <row r="743">
      <c r="C743" s="2"/>
    </row>
    <row r="744">
      <c r="C744" s="2"/>
    </row>
    <row r="745">
      <c r="C745" s="2"/>
    </row>
    <row r="746">
      <c r="C746" s="2"/>
    </row>
    <row r="747">
      <c r="C747" s="2"/>
    </row>
    <row r="748">
      <c r="C748" s="2"/>
    </row>
    <row r="749">
      <c r="C749" s="2"/>
    </row>
    <row r="750">
      <c r="C750" s="2"/>
    </row>
    <row r="751">
      <c r="C751" s="2"/>
    </row>
    <row r="752">
      <c r="C752" s="2"/>
    </row>
    <row r="753">
      <c r="C753" s="2"/>
    </row>
    <row r="754">
      <c r="C754" s="2"/>
    </row>
    <row r="755">
      <c r="C755" s="2"/>
    </row>
    <row r="756">
      <c r="C756" s="2"/>
    </row>
    <row r="757">
      <c r="C757" s="2"/>
    </row>
    <row r="758">
      <c r="C758" s="2"/>
    </row>
    <row r="759">
      <c r="C759" s="2"/>
    </row>
    <row r="760">
      <c r="C760" s="2"/>
    </row>
    <row r="761">
      <c r="C761" s="2"/>
    </row>
    <row r="762">
      <c r="C762" s="2"/>
    </row>
    <row r="763">
      <c r="C763" s="2"/>
    </row>
    <row r="764">
      <c r="C764" s="2"/>
    </row>
    <row r="765">
      <c r="C765" s="2"/>
    </row>
    <row r="766">
      <c r="C766" s="2"/>
    </row>
    <row r="767">
      <c r="C767" s="2"/>
    </row>
    <row r="768">
      <c r="C768" s="2"/>
    </row>
    <row r="769">
      <c r="C769" s="2"/>
    </row>
    <row r="770">
      <c r="C770" s="2"/>
    </row>
    <row r="771">
      <c r="C771" s="2"/>
    </row>
    <row r="772">
      <c r="C772" s="2"/>
    </row>
    <row r="773">
      <c r="C773" s="2"/>
    </row>
    <row r="774">
      <c r="C774" s="2"/>
    </row>
    <row r="775">
      <c r="C775" s="2"/>
    </row>
    <row r="776">
      <c r="C776" s="2"/>
    </row>
    <row r="777">
      <c r="C777" s="2"/>
    </row>
    <row r="778">
      <c r="C778" s="2"/>
    </row>
    <row r="779">
      <c r="C779" s="2"/>
    </row>
    <row r="780">
      <c r="C780" s="2"/>
    </row>
    <row r="781">
      <c r="C781" s="2"/>
    </row>
    <row r="782">
      <c r="C782" s="2"/>
    </row>
    <row r="783">
      <c r="C783" s="2"/>
    </row>
    <row r="784">
      <c r="C784" s="2"/>
    </row>
    <row r="785">
      <c r="C785" s="2"/>
    </row>
    <row r="786">
      <c r="C786" s="2"/>
    </row>
    <row r="787">
      <c r="C787" s="2"/>
    </row>
    <row r="788">
      <c r="C788" s="2"/>
    </row>
    <row r="789">
      <c r="C789" s="2"/>
    </row>
    <row r="790">
      <c r="C790" s="2"/>
    </row>
    <row r="791">
      <c r="C791" s="2"/>
    </row>
    <row r="792">
      <c r="C792" s="2"/>
    </row>
    <row r="793">
      <c r="C793" s="2"/>
    </row>
    <row r="794">
      <c r="C794" s="2"/>
    </row>
    <row r="795">
      <c r="C795" s="2"/>
    </row>
    <row r="796">
      <c r="C796" s="2"/>
    </row>
    <row r="797">
      <c r="C797" s="2"/>
    </row>
    <row r="798">
      <c r="C798" s="2"/>
    </row>
    <row r="799">
      <c r="C799" s="2"/>
    </row>
    <row r="800">
      <c r="C800" s="2"/>
    </row>
    <row r="801">
      <c r="C801" s="2"/>
    </row>
    <row r="802">
      <c r="C802" s="2"/>
    </row>
    <row r="803">
      <c r="C803" s="2"/>
    </row>
    <row r="804">
      <c r="C804" s="2"/>
    </row>
    <row r="805">
      <c r="C805" s="2"/>
    </row>
    <row r="806">
      <c r="C806" s="2"/>
    </row>
    <row r="807">
      <c r="C807" s="2"/>
    </row>
    <row r="808">
      <c r="C808" s="2"/>
    </row>
    <row r="809">
      <c r="C809" s="2"/>
    </row>
    <row r="810">
      <c r="C810" s="2"/>
    </row>
    <row r="811">
      <c r="C811" s="2"/>
    </row>
    <row r="812">
      <c r="C812" s="2"/>
    </row>
    <row r="813">
      <c r="C813" s="2"/>
    </row>
    <row r="814">
      <c r="C814" s="2"/>
    </row>
    <row r="815">
      <c r="C815" s="2"/>
    </row>
    <row r="816">
      <c r="C816" s="2"/>
    </row>
    <row r="817">
      <c r="C817" s="2"/>
    </row>
    <row r="818">
      <c r="C818" s="2"/>
    </row>
    <row r="819">
      <c r="C819" s="2"/>
    </row>
    <row r="820">
      <c r="C820" s="2"/>
    </row>
    <row r="821">
      <c r="C821" s="2"/>
    </row>
    <row r="822">
      <c r="C822" s="2"/>
    </row>
    <row r="823">
      <c r="C823" s="2"/>
    </row>
    <row r="824">
      <c r="C824" s="2"/>
    </row>
    <row r="825">
      <c r="C825" s="2"/>
    </row>
    <row r="826">
      <c r="C826" s="2"/>
    </row>
    <row r="827">
      <c r="C827" s="2"/>
    </row>
    <row r="828">
      <c r="C828" s="2"/>
    </row>
    <row r="829">
      <c r="C829" s="2"/>
    </row>
    <row r="830">
      <c r="C830" s="2"/>
    </row>
    <row r="831">
      <c r="C831" s="2"/>
    </row>
    <row r="832">
      <c r="C832" s="2"/>
    </row>
    <row r="833">
      <c r="C833" s="2"/>
    </row>
    <row r="834">
      <c r="C834" s="2"/>
    </row>
    <row r="835">
      <c r="C835" s="2"/>
    </row>
    <row r="836">
      <c r="C836" s="2"/>
    </row>
    <row r="837">
      <c r="C837" s="2"/>
    </row>
    <row r="838">
      <c r="C838" s="2"/>
    </row>
    <row r="839">
      <c r="C839" s="2"/>
    </row>
    <row r="840">
      <c r="C840" s="2"/>
    </row>
    <row r="841">
      <c r="C841" s="2"/>
    </row>
    <row r="842">
      <c r="C842" s="2"/>
    </row>
    <row r="843">
      <c r="C843" s="2"/>
    </row>
    <row r="844">
      <c r="C844" s="2"/>
    </row>
    <row r="845">
      <c r="C845" s="2"/>
    </row>
    <row r="846">
      <c r="C846" s="2"/>
    </row>
    <row r="847">
      <c r="C847" s="2"/>
    </row>
    <row r="848">
      <c r="C848" s="2"/>
    </row>
    <row r="849">
      <c r="C849" s="2"/>
    </row>
    <row r="850">
      <c r="C850" s="2"/>
    </row>
    <row r="851">
      <c r="C851" s="2"/>
    </row>
    <row r="852">
      <c r="C852" s="2"/>
    </row>
    <row r="853">
      <c r="C853" s="2"/>
    </row>
    <row r="854">
      <c r="C854" s="2"/>
    </row>
    <row r="855">
      <c r="C855" s="2"/>
    </row>
    <row r="856">
      <c r="C856" s="2"/>
    </row>
    <row r="857">
      <c r="C857" s="2"/>
    </row>
    <row r="858">
      <c r="C858" s="2"/>
    </row>
    <row r="859">
      <c r="C859" s="2"/>
    </row>
    <row r="860">
      <c r="C860" s="2"/>
    </row>
    <row r="861">
      <c r="C861" s="2"/>
    </row>
    <row r="862">
      <c r="C862" s="2"/>
    </row>
    <row r="863">
      <c r="C863" s="2"/>
    </row>
    <row r="864">
      <c r="C864" s="2"/>
    </row>
    <row r="865">
      <c r="C865" s="2"/>
    </row>
    <row r="866">
      <c r="C866" s="2"/>
    </row>
    <row r="867">
      <c r="C867" s="2"/>
    </row>
    <row r="868">
      <c r="C868" s="2"/>
    </row>
    <row r="869">
      <c r="C869" s="2"/>
    </row>
    <row r="870">
      <c r="C870" s="2"/>
    </row>
    <row r="871">
      <c r="C871" s="2"/>
    </row>
    <row r="872">
      <c r="C872" s="2"/>
    </row>
    <row r="873">
      <c r="C873" s="2"/>
    </row>
    <row r="874">
      <c r="C874" s="2"/>
    </row>
    <row r="875">
      <c r="C875" s="2"/>
    </row>
    <row r="876">
      <c r="C876" s="2"/>
    </row>
    <row r="877">
      <c r="C877" s="2"/>
    </row>
    <row r="878">
      <c r="C878" s="2"/>
    </row>
    <row r="879">
      <c r="C879" s="2"/>
    </row>
    <row r="880">
      <c r="C880" s="2"/>
    </row>
    <row r="881">
      <c r="C881" s="2"/>
    </row>
    <row r="882">
      <c r="C882" s="2"/>
    </row>
    <row r="883">
      <c r="C883" s="2"/>
    </row>
    <row r="884">
      <c r="C884" s="2"/>
    </row>
    <row r="885">
      <c r="C885" s="2"/>
    </row>
    <row r="886">
      <c r="C886" s="2"/>
    </row>
    <row r="887">
      <c r="C887" s="2"/>
    </row>
    <row r="888">
      <c r="C888" s="2"/>
    </row>
    <row r="889">
      <c r="C889" s="2"/>
    </row>
    <row r="890">
      <c r="C890" s="2"/>
    </row>
    <row r="891">
      <c r="C891" s="2"/>
    </row>
    <row r="892">
      <c r="C892" s="2"/>
    </row>
    <row r="893">
      <c r="C893" s="2"/>
    </row>
    <row r="894">
      <c r="C894" s="2"/>
    </row>
    <row r="895">
      <c r="C895" s="2"/>
    </row>
    <row r="896">
      <c r="C896" s="2"/>
    </row>
    <row r="897">
      <c r="C897" s="2"/>
    </row>
    <row r="898">
      <c r="C898" s="2"/>
    </row>
    <row r="899">
      <c r="C899" s="2"/>
    </row>
    <row r="900">
      <c r="C900" s="2"/>
    </row>
    <row r="901">
      <c r="C901" s="2"/>
    </row>
    <row r="902">
      <c r="C902" s="2"/>
    </row>
    <row r="903">
      <c r="C903" s="2"/>
    </row>
    <row r="904">
      <c r="C904" s="2"/>
    </row>
    <row r="905">
      <c r="C905" s="2"/>
    </row>
    <row r="906">
      <c r="C906" s="2"/>
    </row>
    <row r="907">
      <c r="C907" s="2"/>
    </row>
    <row r="908">
      <c r="C908" s="2"/>
    </row>
    <row r="909">
      <c r="C909" s="2"/>
    </row>
    <row r="910">
      <c r="C910" s="2"/>
    </row>
    <row r="911">
      <c r="C911" s="2"/>
    </row>
    <row r="912">
      <c r="C912" s="2"/>
    </row>
    <row r="913">
      <c r="C913" s="2"/>
    </row>
    <row r="914">
      <c r="C914" s="2"/>
    </row>
    <row r="915">
      <c r="C915" s="2"/>
    </row>
    <row r="916">
      <c r="C916" s="2"/>
    </row>
    <row r="917">
      <c r="C917" s="2"/>
    </row>
    <row r="918">
      <c r="C918" s="2"/>
    </row>
    <row r="919">
      <c r="C919" s="2"/>
    </row>
    <row r="920">
      <c r="C920" s="2"/>
    </row>
    <row r="921">
      <c r="C921" s="2"/>
    </row>
    <row r="922">
      <c r="C922" s="2"/>
    </row>
    <row r="923">
      <c r="C923" s="2"/>
    </row>
    <row r="924">
      <c r="C924" s="2"/>
    </row>
    <row r="925">
      <c r="C925" s="2"/>
    </row>
    <row r="926">
      <c r="C926" s="2"/>
    </row>
    <row r="927">
      <c r="C927" s="2"/>
    </row>
    <row r="928">
      <c r="C928" s="2"/>
    </row>
    <row r="929">
      <c r="C929" s="2"/>
    </row>
    <row r="930">
      <c r="C930" s="2"/>
    </row>
    <row r="931">
      <c r="C931" s="2"/>
    </row>
    <row r="932">
      <c r="C932" s="2"/>
    </row>
    <row r="933">
      <c r="C933" s="2"/>
    </row>
    <row r="934">
      <c r="C934" s="2"/>
    </row>
    <row r="935">
      <c r="C935" s="2"/>
    </row>
    <row r="936">
      <c r="C936" s="2"/>
    </row>
    <row r="937">
      <c r="C937" s="2"/>
    </row>
    <row r="938">
      <c r="C938" s="2"/>
    </row>
    <row r="939">
      <c r="C939" s="2"/>
    </row>
    <row r="940">
      <c r="C940" s="2"/>
    </row>
    <row r="941">
      <c r="C941" s="2"/>
    </row>
    <row r="942">
      <c r="C942" s="2"/>
    </row>
    <row r="943">
      <c r="C943" s="2"/>
    </row>
    <row r="944">
      <c r="C944" s="2"/>
    </row>
    <row r="945">
      <c r="C945" s="2"/>
    </row>
    <row r="946">
      <c r="C946" s="2"/>
    </row>
    <row r="947">
      <c r="C947" s="2"/>
    </row>
    <row r="948">
      <c r="C948" s="2"/>
    </row>
    <row r="949">
      <c r="C949" s="2"/>
    </row>
    <row r="950">
      <c r="C950" s="2"/>
    </row>
    <row r="951">
      <c r="C951" s="2"/>
    </row>
    <row r="952">
      <c r="C952" s="2"/>
    </row>
    <row r="953">
      <c r="C953" s="2"/>
    </row>
    <row r="954">
      <c r="C954" s="2"/>
    </row>
    <row r="955">
      <c r="C955" s="2"/>
    </row>
    <row r="956">
      <c r="C956" s="2"/>
    </row>
    <row r="957">
      <c r="C957" s="2"/>
    </row>
    <row r="958">
      <c r="C958" s="2"/>
    </row>
    <row r="959">
      <c r="C959" s="2"/>
    </row>
    <row r="960">
      <c r="C960" s="2"/>
    </row>
    <row r="961">
      <c r="C961" s="2"/>
    </row>
    <row r="962">
      <c r="C962" s="2"/>
    </row>
    <row r="963">
      <c r="C963" s="2"/>
    </row>
    <row r="964">
      <c r="C964" s="2"/>
    </row>
    <row r="965">
      <c r="C965" s="2"/>
    </row>
    <row r="966">
      <c r="C966" s="2"/>
    </row>
    <row r="967">
      <c r="C967" s="2"/>
    </row>
    <row r="968">
      <c r="C968" s="2"/>
    </row>
    <row r="969">
      <c r="C969" s="2"/>
    </row>
    <row r="970">
      <c r="C970" s="2"/>
    </row>
    <row r="971">
      <c r="C971" s="2"/>
    </row>
    <row r="972">
      <c r="C972" s="2"/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3 F86:F500">
    <cfRule type="containsText" dxfId="7" priority="1" operator="containsText" text="oui">
      <formula>NOT(ISERROR(SEARCH(("oui"),(F5))))</formula>
    </cfRule>
  </conditionalFormatting>
  <conditionalFormatting sqref="F5:F53 F86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21.38"/>
    <col customWidth="1" min="4" max="4" width="28.5"/>
    <col customWidth="1" min="5" max="5" width="27.38"/>
    <col customWidth="1" min="10" max="10" width="13.25"/>
    <col customWidth="1" min="11" max="11" width="24.38"/>
    <col customWidth="1" min="12" max="12" width="21.38"/>
    <col customWidth="1" min="13" max="13" width="17.88"/>
    <col customWidth="1" min="14" max="14" width="18.25"/>
  </cols>
  <sheetData>
    <row r="1">
      <c r="A1" s="170" t="s">
        <v>204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4" t="s">
        <v>124</v>
      </c>
      <c r="F3" s="173" t="s">
        <v>125</v>
      </c>
      <c r="G3" s="190"/>
      <c r="H3" s="190"/>
      <c r="I3" s="234"/>
      <c r="J3" s="186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187">
        <v>46119.0</v>
      </c>
      <c r="C5" s="180" t="s">
        <v>64</v>
      </c>
      <c r="D5" s="188">
        <v>0.0</v>
      </c>
      <c r="E5" s="188">
        <v>0.0</v>
      </c>
      <c r="F5" s="180" t="s">
        <v>130</v>
      </c>
      <c r="G5" s="178"/>
      <c r="H5" s="185"/>
      <c r="I5" s="185"/>
      <c r="J5" s="235">
        <f t="shared" ref="J5:J81" si="1">E5-D5</f>
        <v>0</v>
      </c>
    </row>
    <row r="6">
      <c r="A6" s="176">
        <v>2.0</v>
      </c>
      <c r="B6" s="177"/>
      <c r="C6" s="180" t="s">
        <v>64</v>
      </c>
      <c r="D6" s="188">
        <v>0.0</v>
      </c>
      <c r="E6" s="188">
        <v>0.0</v>
      </c>
      <c r="F6" s="180" t="s">
        <v>130</v>
      </c>
      <c r="G6" s="178"/>
      <c r="H6" s="185"/>
      <c r="I6" s="185"/>
      <c r="J6" s="235">
        <f t="shared" si="1"/>
        <v>0</v>
      </c>
    </row>
    <row r="7">
      <c r="A7" s="176">
        <v>3.0</v>
      </c>
      <c r="B7" s="177"/>
      <c r="C7" s="180" t="s">
        <v>64</v>
      </c>
      <c r="D7" s="188">
        <v>0.0</v>
      </c>
      <c r="E7" s="188">
        <v>0.0</v>
      </c>
      <c r="F7" s="180" t="s">
        <v>130</v>
      </c>
      <c r="G7" s="178"/>
      <c r="H7" s="185"/>
      <c r="I7" s="185"/>
      <c r="J7" s="235">
        <f t="shared" si="1"/>
        <v>0</v>
      </c>
    </row>
    <row r="8">
      <c r="A8" s="176">
        <v>4.0</v>
      </c>
      <c r="B8" s="177"/>
      <c r="C8" s="180" t="s">
        <v>64</v>
      </c>
      <c r="D8" s="188">
        <v>0.0</v>
      </c>
      <c r="E8" s="188">
        <v>0.0</v>
      </c>
      <c r="F8" s="180" t="s">
        <v>130</v>
      </c>
      <c r="G8" s="178"/>
      <c r="H8" s="185"/>
      <c r="I8" s="185"/>
      <c r="J8" s="235">
        <f t="shared" si="1"/>
        <v>0</v>
      </c>
    </row>
    <row r="9">
      <c r="A9" s="176">
        <v>5.0</v>
      </c>
      <c r="B9" s="177"/>
      <c r="C9" s="180" t="s">
        <v>64</v>
      </c>
      <c r="D9" s="188">
        <v>0.0</v>
      </c>
      <c r="E9" s="188">
        <v>0.0</v>
      </c>
      <c r="F9" s="180" t="s">
        <v>130</v>
      </c>
      <c r="G9" s="178"/>
      <c r="H9" s="185"/>
      <c r="I9" s="185"/>
      <c r="J9" s="235">
        <f t="shared" si="1"/>
        <v>0</v>
      </c>
    </row>
    <row r="10">
      <c r="A10" s="176">
        <v>6.0</v>
      </c>
      <c r="B10" s="177"/>
      <c r="C10" s="180" t="s">
        <v>64</v>
      </c>
      <c r="D10" s="188">
        <v>0.0</v>
      </c>
      <c r="E10" s="188">
        <v>0.0</v>
      </c>
      <c r="F10" s="180" t="s">
        <v>130</v>
      </c>
      <c r="G10" s="178"/>
      <c r="H10" s="185"/>
      <c r="I10" s="185"/>
      <c r="J10" s="235">
        <f t="shared" si="1"/>
        <v>0</v>
      </c>
    </row>
    <row r="11">
      <c r="A11" s="176">
        <v>7.0</v>
      </c>
      <c r="B11" s="177"/>
      <c r="C11" s="180" t="s">
        <v>64</v>
      </c>
      <c r="D11" s="188">
        <v>0.0</v>
      </c>
      <c r="E11" s="188">
        <v>0.0</v>
      </c>
      <c r="F11" s="180" t="s">
        <v>130</v>
      </c>
      <c r="G11" s="178"/>
      <c r="H11" s="185"/>
      <c r="I11" s="185"/>
      <c r="J11" s="235">
        <f t="shared" si="1"/>
        <v>0</v>
      </c>
    </row>
    <row r="12">
      <c r="A12" s="176">
        <v>8.0</v>
      </c>
      <c r="B12" s="177"/>
      <c r="C12" s="180" t="s">
        <v>64</v>
      </c>
      <c r="D12" s="188">
        <v>0.0</v>
      </c>
      <c r="E12" s="188">
        <v>0.0</v>
      </c>
      <c r="F12" s="180" t="s">
        <v>130</v>
      </c>
      <c r="G12" s="178"/>
      <c r="H12" s="185"/>
      <c r="I12" s="185"/>
      <c r="J12" s="235">
        <f t="shared" si="1"/>
        <v>0</v>
      </c>
    </row>
    <row r="13">
      <c r="A13" s="176">
        <v>9.0</v>
      </c>
      <c r="B13" s="177"/>
      <c r="C13" s="180" t="s">
        <v>64</v>
      </c>
      <c r="D13" s="188">
        <v>0.0</v>
      </c>
      <c r="E13" s="188">
        <v>0.0</v>
      </c>
      <c r="F13" s="180" t="s">
        <v>130</v>
      </c>
      <c r="G13" s="178"/>
      <c r="H13" s="185"/>
      <c r="I13" s="185"/>
      <c r="J13" s="235">
        <f t="shared" si="1"/>
        <v>0</v>
      </c>
    </row>
    <row r="14">
      <c r="A14" s="176">
        <v>10.0</v>
      </c>
      <c r="B14" s="177"/>
      <c r="C14" s="180" t="s">
        <v>64</v>
      </c>
      <c r="D14" s="188">
        <v>0.0</v>
      </c>
      <c r="E14" s="188">
        <v>0.0</v>
      </c>
      <c r="F14" s="180" t="s">
        <v>130</v>
      </c>
      <c r="G14" s="178"/>
      <c r="H14" s="185"/>
      <c r="I14" s="185"/>
      <c r="J14" s="235">
        <f t="shared" si="1"/>
        <v>0</v>
      </c>
      <c r="K14" s="182"/>
      <c r="L14" s="182"/>
      <c r="M14" s="182"/>
    </row>
    <row r="15">
      <c r="A15" s="176">
        <v>11.0</v>
      </c>
      <c r="B15" s="177"/>
      <c r="C15" s="180" t="s">
        <v>64</v>
      </c>
      <c r="D15" s="188">
        <v>0.0</v>
      </c>
      <c r="E15" s="188">
        <v>0.0</v>
      </c>
      <c r="F15" s="180" t="s">
        <v>130</v>
      </c>
      <c r="G15" s="178"/>
      <c r="H15" s="185"/>
      <c r="I15" s="185"/>
      <c r="J15" s="235">
        <f t="shared" si="1"/>
        <v>0</v>
      </c>
      <c r="K15" s="182"/>
      <c r="L15" s="182"/>
      <c r="M15" s="182"/>
    </row>
    <row r="16">
      <c r="A16" s="176">
        <v>12.0</v>
      </c>
      <c r="B16" s="177"/>
      <c r="C16" s="180" t="s">
        <v>64</v>
      </c>
      <c r="D16" s="188">
        <v>0.0</v>
      </c>
      <c r="E16" s="188">
        <v>0.0</v>
      </c>
      <c r="F16" s="180" t="s">
        <v>130</v>
      </c>
      <c r="G16" s="178"/>
      <c r="H16" s="185"/>
      <c r="I16" s="185"/>
      <c r="J16" s="235">
        <f t="shared" si="1"/>
        <v>0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177"/>
      <c r="C17" s="180" t="s">
        <v>64</v>
      </c>
      <c r="D17" s="188">
        <v>0.0</v>
      </c>
      <c r="E17" s="188">
        <v>0.0</v>
      </c>
      <c r="F17" s="180" t="s">
        <v>130</v>
      </c>
      <c r="G17" s="178"/>
      <c r="H17" s="185"/>
      <c r="I17" s="185"/>
      <c r="J17" s="235">
        <f t="shared" si="1"/>
        <v>0</v>
      </c>
      <c r="L17" s="236">
        <f>COUNTA(F5:F104)</f>
        <v>24</v>
      </c>
      <c r="M17" s="236">
        <f>COUNTIF(F5:F500,"non")</f>
        <v>0</v>
      </c>
      <c r="N17" s="236">
        <f>COUNTIF(F5:F92,"oui")</f>
        <v>24</v>
      </c>
      <c r="O17" s="236">
        <f>(L17-M17)/L17</f>
        <v>1</v>
      </c>
      <c r="P17" s="237" t="str">
        <f>AVERAGEIF(J$5:J$200,"&lt;&gt;0")</f>
        <v>#DIV/0!</v>
      </c>
    </row>
    <row r="18">
      <c r="A18" s="176">
        <v>14.0</v>
      </c>
      <c r="B18" s="177"/>
      <c r="C18" s="180" t="s">
        <v>64</v>
      </c>
      <c r="D18" s="188">
        <v>0.0</v>
      </c>
      <c r="E18" s="188">
        <v>0.0</v>
      </c>
      <c r="F18" s="180" t="s">
        <v>130</v>
      </c>
      <c r="G18" s="178"/>
      <c r="H18" s="185"/>
      <c r="I18" s="185"/>
      <c r="J18" s="235">
        <f t="shared" si="1"/>
        <v>0</v>
      </c>
    </row>
    <row r="19">
      <c r="A19" s="176">
        <v>15.0</v>
      </c>
      <c r="B19" s="177"/>
      <c r="C19" s="180" t="s">
        <v>64</v>
      </c>
      <c r="D19" s="188">
        <v>0.0</v>
      </c>
      <c r="E19" s="188">
        <v>0.0</v>
      </c>
      <c r="F19" s="180" t="s">
        <v>130</v>
      </c>
      <c r="G19" s="178"/>
      <c r="H19" s="185"/>
      <c r="I19" s="185"/>
      <c r="J19" s="235">
        <f t="shared" si="1"/>
        <v>0</v>
      </c>
      <c r="L19" s="109" t="s">
        <v>205</v>
      </c>
      <c r="M19" s="109" t="s">
        <v>206</v>
      </c>
    </row>
    <row r="20">
      <c r="A20" s="176">
        <v>16.0</v>
      </c>
      <c r="B20" s="177"/>
      <c r="C20" s="180" t="s">
        <v>64</v>
      </c>
      <c r="D20" s="188">
        <v>0.0</v>
      </c>
      <c r="E20" s="188">
        <v>0.0</v>
      </c>
      <c r="F20" s="180" t="s">
        <v>130</v>
      </c>
      <c r="G20" s="178"/>
      <c r="H20" s="185"/>
      <c r="I20" s="185"/>
      <c r="J20" s="235">
        <f t="shared" si="1"/>
        <v>0</v>
      </c>
      <c r="L20" s="238"/>
      <c r="M20" s="238"/>
    </row>
    <row r="21">
      <c r="A21" s="176">
        <v>17.0</v>
      </c>
      <c r="B21" s="177"/>
      <c r="C21" s="180" t="s">
        <v>64</v>
      </c>
      <c r="D21" s="188">
        <v>0.0</v>
      </c>
      <c r="E21" s="188">
        <v>0.0</v>
      </c>
      <c r="F21" s="180" t="s">
        <v>130</v>
      </c>
      <c r="G21" s="178"/>
      <c r="H21" s="185"/>
      <c r="I21" s="185"/>
      <c r="J21" s="235">
        <f t="shared" si="1"/>
        <v>0</v>
      </c>
      <c r="L21" s="238"/>
      <c r="M21" s="238"/>
    </row>
    <row r="22">
      <c r="A22" s="176">
        <v>18.0</v>
      </c>
      <c r="B22" s="177"/>
      <c r="C22" s="180" t="s">
        <v>64</v>
      </c>
      <c r="D22" s="188">
        <v>0.0</v>
      </c>
      <c r="E22" s="188">
        <v>0.0</v>
      </c>
      <c r="F22" s="180" t="s">
        <v>130</v>
      </c>
      <c r="G22" s="178"/>
      <c r="H22" s="185"/>
      <c r="I22" s="185"/>
      <c r="J22" s="235">
        <f t="shared" si="1"/>
        <v>0</v>
      </c>
      <c r="L22" s="238"/>
      <c r="M22" s="238"/>
    </row>
    <row r="23">
      <c r="A23" s="176">
        <v>19.0</v>
      </c>
      <c r="B23" s="177"/>
      <c r="C23" s="180" t="s">
        <v>64</v>
      </c>
      <c r="D23" s="188">
        <v>0.0</v>
      </c>
      <c r="E23" s="188">
        <v>0.0</v>
      </c>
      <c r="F23" s="180" t="s">
        <v>130</v>
      </c>
      <c r="G23" s="178"/>
      <c r="H23" s="185"/>
      <c r="I23" s="185"/>
      <c r="J23" s="235">
        <f t="shared" si="1"/>
        <v>0</v>
      </c>
    </row>
    <row r="24">
      <c r="A24" s="176">
        <v>20.0</v>
      </c>
      <c r="B24" s="177"/>
      <c r="C24" s="180" t="s">
        <v>64</v>
      </c>
      <c r="D24" s="188">
        <v>0.0</v>
      </c>
      <c r="E24" s="188">
        <v>0.0</v>
      </c>
      <c r="F24" s="180" t="s">
        <v>130</v>
      </c>
      <c r="G24" s="178"/>
      <c r="H24" s="185"/>
      <c r="I24" s="185"/>
      <c r="J24" s="235">
        <f t="shared" si="1"/>
        <v>0</v>
      </c>
    </row>
    <row r="25">
      <c r="A25" s="176">
        <v>21.0</v>
      </c>
      <c r="B25" s="177"/>
      <c r="C25" s="180" t="s">
        <v>64</v>
      </c>
      <c r="D25" s="179">
        <v>0.0</v>
      </c>
      <c r="E25" s="179">
        <v>0.0</v>
      </c>
      <c r="F25" s="180" t="s">
        <v>130</v>
      </c>
      <c r="G25" s="178"/>
      <c r="H25" s="185"/>
      <c r="I25" s="185"/>
      <c r="J25" s="184">
        <f t="shared" si="1"/>
        <v>0</v>
      </c>
    </row>
    <row r="26">
      <c r="A26" s="176">
        <v>22.0</v>
      </c>
      <c r="B26" s="177"/>
      <c r="C26" s="180" t="s">
        <v>64</v>
      </c>
      <c r="D26" s="179">
        <v>0.0</v>
      </c>
      <c r="E26" s="179">
        <v>0.0</v>
      </c>
      <c r="F26" s="180" t="s">
        <v>130</v>
      </c>
      <c r="G26" s="178"/>
      <c r="H26" s="185"/>
      <c r="I26" s="185"/>
      <c r="J26" s="184">
        <f t="shared" si="1"/>
        <v>0</v>
      </c>
    </row>
    <row r="27">
      <c r="A27" s="176">
        <v>23.0</v>
      </c>
      <c r="B27" s="177"/>
      <c r="C27" s="180" t="s">
        <v>64</v>
      </c>
      <c r="D27" s="179">
        <v>0.0</v>
      </c>
      <c r="E27" s="179">
        <v>0.0</v>
      </c>
      <c r="F27" s="180" t="s">
        <v>130</v>
      </c>
      <c r="G27" s="178"/>
      <c r="H27" s="185"/>
      <c r="I27" s="185"/>
      <c r="J27" s="184">
        <f t="shared" si="1"/>
        <v>0</v>
      </c>
    </row>
    <row r="28">
      <c r="A28" s="176">
        <v>24.0</v>
      </c>
      <c r="B28" s="177"/>
      <c r="C28" s="180" t="s">
        <v>64</v>
      </c>
      <c r="D28" s="179">
        <v>0.0</v>
      </c>
      <c r="E28" s="179">
        <v>0.0</v>
      </c>
      <c r="F28" s="180" t="s">
        <v>130</v>
      </c>
      <c r="G28" s="178"/>
      <c r="H28" s="185"/>
      <c r="I28" s="185"/>
      <c r="J28" s="184">
        <f t="shared" si="1"/>
        <v>0</v>
      </c>
    </row>
    <row r="29">
      <c r="A29" s="176">
        <v>25.0</v>
      </c>
      <c r="B29" s="177"/>
      <c r="C29" s="180" t="s">
        <v>64</v>
      </c>
      <c r="D29" s="179">
        <v>0.0</v>
      </c>
      <c r="E29" s="179">
        <v>0.0</v>
      </c>
      <c r="F29" s="178"/>
      <c r="G29" s="178"/>
      <c r="H29" s="185"/>
      <c r="I29" s="185"/>
      <c r="J29" s="184">
        <f t="shared" si="1"/>
        <v>0</v>
      </c>
    </row>
    <row r="30">
      <c r="A30" s="176">
        <v>26.0</v>
      </c>
      <c r="B30" s="177"/>
      <c r="C30" s="180" t="s">
        <v>64</v>
      </c>
      <c r="D30" s="179">
        <v>0.0</v>
      </c>
      <c r="E30" s="179">
        <v>0.0</v>
      </c>
      <c r="F30" s="178"/>
      <c r="G30" s="178"/>
      <c r="H30" s="185"/>
      <c r="I30" s="185"/>
      <c r="J30" s="184">
        <f t="shared" si="1"/>
        <v>0</v>
      </c>
    </row>
    <row r="31">
      <c r="A31" s="176">
        <v>27.0</v>
      </c>
      <c r="B31" s="177"/>
      <c r="C31" s="180" t="s">
        <v>64</v>
      </c>
      <c r="D31" s="179">
        <v>0.0</v>
      </c>
      <c r="E31" s="179">
        <v>0.0</v>
      </c>
      <c r="F31" s="178"/>
      <c r="G31" s="178"/>
      <c r="H31" s="185"/>
      <c r="I31" s="185"/>
      <c r="J31" s="184">
        <f t="shared" si="1"/>
        <v>0</v>
      </c>
    </row>
    <row r="32">
      <c r="A32" s="176">
        <v>28.0</v>
      </c>
      <c r="B32" s="177"/>
      <c r="C32" s="180" t="s">
        <v>64</v>
      </c>
      <c r="D32" s="179">
        <v>0.0</v>
      </c>
      <c r="E32" s="179">
        <v>0.0</v>
      </c>
      <c r="F32" s="178"/>
      <c r="G32" s="178"/>
      <c r="H32" s="185"/>
      <c r="I32" s="185"/>
      <c r="J32" s="184">
        <f t="shared" si="1"/>
        <v>0</v>
      </c>
    </row>
    <row r="33">
      <c r="A33" s="176">
        <v>29.0</v>
      </c>
      <c r="B33" s="177"/>
      <c r="C33" s="180" t="s">
        <v>64</v>
      </c>
      <c r="D33" s="179">
        <v>0.0</v>
      </c>
      <c r="E33" s="179">
        <v>0.0</v>
      </c>
      <c r="F33" s="178"/>
      <c r="G33" s="178"/>
      <c r="H33" s="185"/>
      <c r="I33" s="185"/>
      <c r="J33" s="184">
        <f t="shared" si="1"/>
        <v>0</v>
      </c>
    </row>
    <row r="34">
      <c r="A34" s="176">
        <v>30.0</v>
      </c>
      <c r="B34" s="177"/>
      <c r="C34" s="178"/>
      <c r="D34" s="179">
        <v>0.0</v>
      </c>
      <c r="E34" s="179">
        <v>0.0</v>
      </c>
      <c r="F34" s="178"/>
      <c r="G34" s="178"/>
      <c r="H34" s="185"/>
      <c r="I34" s="185"/>
      <c r="J34" s="184">
        <f t="shared" si="1"/>
        <v>0</v>
      </c>
    </row>
    <row r="35">
      <c r="A35" s="176">
        <v>31.0</v>
      </c>
      <c r="B35" s="177"/>
      <c r="C35" s="178"/>
      <c r="D35" s="179">
        <v>0.0</v>
      </c>
      <c r="E35" s="179">
        <v>0.0</v>
      </c>
      <c r="F35" s="178"/>
      <c r="G35" s="178"/>
      <c r="H35" s="185"/>
      <c r="I35" s="185"/>
      <c r="J35" s="184">
        <f t="shared" si="1"/>
        <v>0</v>
      </c>
    </row>
    <row r="36">
      <c r="A36" s="176">
        <v>32.0</v>
      </c>
      <c r="B36" s="177"/>
      <c r="C36" s="178"/>
      <c r="D36" s="179">
        <v>0.0</v>
      </c>
      <c r="E36" s="179">
        <v>0.0</v>
      </c>
      <c r="F36" s="178"/>
      <c r="G36" s="178"/>
      <c r="H36" s="185"/>
      <c r="I36" s="185"/>
      <c r="J36" s="184">
        <f t="shared" si="1"/>
        <v>0</v>
      </c>
    </row>
    <row r="37">
      <c r="A37" s="176">
        <v>33.0</v>
      </c>
      <c r="B37" s="185"/>
      <c r="C37" s="178"/>
      <c r="D37" s="179">
        <v>0.0</v>
      </c>
      <c r="E37" s="179">
        <v>0.0</v>
      </c>
      <c r="F37" s="185"/>
      <c r="G37" s="185"/>
      <c r="H37" s="185"/>
      <c r="I37" s="185"/>
      <c r="J37" s="184">
        <f t="shared" si="1"/>
        <v>0</v>
      </c>
    </row>
    <row r="38">
      <c r="A38" s="176">
        <v>34.0</v>
      </c>
      <c r="B38" s="185"/>
      <c r="C38" s="178"/>
      <c r="D38" s="179">
        <v>0.0</v>
      </c>
      <c r="E38" s="179">
        <v>0.0</v>
      </c>
      <c r="F38" s="185"/>
      <c r="G38" s="185"/>
      <c r="H38" s="185"/>
      <c r="I38" s="185"/>
      <c r="J38" s="184">
        <f t="shared" si="1"/>
        <v>0</v>
      </c>
    </row>
    <row r="39">
      <c r="A39" s="176">
        <v>35.0</v>
      </c>
      <c r="B39" s="185"/>
      <c r="C39" s="178"/>
      <c r="D39" s="179">
        <v>0.0</v>
      </c>
      <c r="E39" s="179">
        <v>0.0</v>
      </c>
      <c r="F39" s="185"/>
      <c r="G39" s="185"/>
      <c r="H39" s="185"/>
      <c r="I39" s="185"/>
      <c r="J39" s="184">
        <f t="shared" si="1"/>
        <v>0</v>
      </c>
    </row>
    <row r="40">
      <c r="A40" s="176">
        <v>36.0</v>
      </c>
      <c r="B40" s="185"/>
      <c r="C40" s="178"/>
      <c r="D40" s="179">
        <v>0.0</v>
      </c>
      <c r="E40" s="179">
        <v>0.0</v>
      </c>
      <c r="F40" s="185"/>
      <c r="G40" s="185"/>
      <c r="H40" s="185"/>
      <c r="I40" s="185"/>
      <c r="J40" s="184">
        <f t="shared" si="1"/>
        <v>0</v>
      </c>
    </row>
    <row r="41">
      <c r="A41" s="176">
        <v>37.0</v>
      </c>
      <c r="B41" s="185"/>
      <c r="C41" s="178"/>
      <c r="D41" s="179">
        <v>0.0</v>
      </c>
      <c r="E41" s="179">
        <v>0.0</v>
      </c>
      <c r="F41" s="185"/>
      <c r="G41" s="185"/>
      <c r="H41" s="185"/>
      <c r="I41" s="185"/>
      <c r="J41" s="184">
        <f t="shared" si="1"/>
        <v>0</v>
      </c>
    </row>
    <row r="42">
      <c r="A42" s="176">
        <v>38.0</v>
      </c>
      <c r="B42" s="185"/>
      <c r="C42" s="178"/>
      <c r="D42" s="179">
        <v>0.0</v>
      </c>
      <c r="E42" s="179">
        <v>0.0</v>
      </c>
      <c r="F42" s="185"/>
      <c r="G42" s="185"/>
      <c r="H42" s="185"/>
      <c r="I42" s="185"/>
      <c r="J42" s="184">
        <f t="shared" si="1"/>
        <v>0</v>
      </c>
    </row>
    <row r="43">
      <c r="A43" s="176">
        <v>39.0</v>
      </c>
      <c r="B43" s="185"/>
      <c r="C43" s="178"/>
      <c r="D43" s="179">
        <v>0.0</v>
      </c>
      <c r="E43" s="179">
        <v>0.0</v>
      </c>
      <c r="F43" s="185"/>
      <c r="G43" s="185"/>
      <c r="H43" s="185"/>
      <c r="I43" s="185"/>
      <c r="J43" s="184">
        <f t="shared" si="1"/>
        <v>0</v>
      </c>
    </row>
    <row r="44">
      <c r="A44" s="176">
        <v>40.0</v>
      </c>
      <c r="B44" s="185"/>
      <c r="C44" s="178"/>
      <c r="D44" s="179">
        <v>0.0</v>
      </c>
      <c r="E44" s="179">
        <v>0.0</v>
      </c>
      <c r="F44" s="185"/>
      <c r="G44" s="185"/>
      <c r="H44" s="185"/>
      <c r="I44" s="185"/>
      <c r="J44" s="184">
        <f t="shared" si="1"/>
        <v>0</v>
      </c>
    </row>
    <row r="45">
      <c r="A45" s="176">
        <v>41.0</v>
      </c>
      <c r="B45" s="185"/>
      <c r="C45" s="178"/>
      <c r="D45" s="179">
        <v>0.0</v>
      </c>
      <c r="E45" s="179">
        <v>0.0</v>
      </c>
      <c r="F45" s="185"/>
      <c r="G45" s="185"/>
      <c r="H45" s="185"/>
      <c r="I45" s="185"/>
      <c r="J45" s="184">
        <f t="shared" si="1"/>
        <v>0</v>
      </c>
    </row>
    <row r="46">
      <c r="A46" s="176">
        <v>42.0</v>
      </c>
      <c r="B46" s="185"/>
      <c r="C46" s="178"/>
      <c r="D46" s="179">
        <v>0.0</v>
      </c>
      <c r="E46" s="179">
        <v>0.0</v>
      </c>
      <c r="F46" s="185"/>
      <c r="G46" s="185"/>
      <c r="H46" s="185"/>
      <c r="I46" s="185"/>
      <c r="J46" s="184">
        <f t="shared" si="1"/>
        <v>0</v>
      </c>
    </row>
    <row r="47">
      <c r="A47" s="176">
        <v>43.0</v>
      </c>
      <c r="B47" s="185"/>
      <c r="C47" s="178"/>
      <c r="D47" s="179">
        <v>0.0</v>
      </c>
      <c r="E47" s="179">
        <v>0.0</v>
      </c>
      <c r="F47" s="185"/>
      <c r="G47" s="185"/>
      <c r="H47" s="185"/>
      <c r="I47" s="185"/>
      <c r="J47" s="184">
        <f t="shared" si="1"/>
        <v>0</v>
      </c>
    </row>
    <row r="48">
      <c r="A48" s="176">
        <v>44.0</v>
      </c>
      <c r="B48" s="185"/>
      <c r="C48" s="178"/>
      <c r="D48" s="179">
        <v>0.0</v>
      </c>
      <c r="E48" s="179">
        <v>0.0</v>
      </c>
      <c r="F48" s="185"/>
      <c r="G48" s="185"/>
      <c r="H48" s="185"/>
      <c r="I48" s="185"/>
      <c r="J48" s="184">
        <f t="shared" si="1"/>
        <v>0</v>
      </c>
    </row>
    <row r="49">
      <c r="A49" s="176">
        <v>45.0</v>
      </c>
      <c r="B49" s="185"/>
      <c r="C49" s="178"/>
      <c r="D49" s="179">
        <v>0.0</v>
      </c>
      <c r="E49" s="179">
        <v>0.0</v>
      </c>
      <c r="F49" s="185"/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78"/>
      <c r="D50" s="179">
        <v>0.0</v>
      </c>
      <c r="E50" s="179">
        <v>0.0</v>
      </c>
      <c r="F50" s="185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78"/>
      <c r="D51" s="179">
        <v>0.0</v>
      </c>
      <c r="E51" s="179">
        <v>0.0</v>
      </c>
      <c r="F51" s="185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78"/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78"/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78"/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78"/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78"/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78"/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78"/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78"/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78"/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78"/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78"/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78"/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78"/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78"/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78"/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78"/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78"/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78"/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78"/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78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78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78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78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78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78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78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78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78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78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78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24 G5:G500">
    <cfRule type="containsText" dxfId="7" priority="1" operator="containsText" text="oui">
      <formula>NOT(ISERROR(SEARCH(("oui"),(F5))))</formula>
    </cfRule>
  </conditionalFormatting>
  <conditionalFormatting sqref="F5:F24 G5:G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4" width="21.38"/>
    <col customWidth="1" min="5" max="5" width="16.75"/>
    <col customWidth="1" min="7" max="7" width="13.88"/>
    <col customWidth="1" min="9" max="9" width="14.0"/>
    <col customWidth="1" min="10" max="10" width="18.75"/>
    <col customWidth="1" min="11" max="11" width="17.25"/>
    <col customWidth="1" min="14" max="14" width="18.38"/>
  </cols>
  <sheetData>
    <row r="1">
      <c r="A1" s="170" t="s">
        <v>207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90" t="s">
        <v>126</v>
      </c>
      <c r="H3" s="239" t="s">
        <v>127</v>
      </c>
      <c r="I3" s="234" t="s">
        <v>128</v>
      </c>
      <c r="J3" s="186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177"/>
      <c r="C5" s="178"/>
      <c r="D5" s="188">
        <v>0.6597222222222222</v>
      </c>
      <c r="E5" s="188">
        <v>0.6604166666666667</v>
      </c>
      <c r="F5" s="180" t="s">
        <v>130</v>
      </c>
      <c r="G5" s="185"/>
      <c r="H5" s="185"/>
      <c r="I5" s="185"/>
      <c r="J5" s="240">
        <f t="shared" ref="J5:J81" si="1">E5-D5</f>
        <v>0.0006944444444</v>
      </c>
    </row>
    <row r="6">
      <c r="A6" s="176">
        <v>2.0</v>
      </c>
      <c r="B6" s="177"/>
      <c r="C6" s="178"/>
      <c r="D6" s="188">
        <v>0.6607638888888889</v>
      </c>
      <c r="E6" s="188">
        <v>0.661400462962963</v>
      </c>
      <c r="F6" s="180" t="s">
        <v>130</v>
      </c>
      <c r="G6" s="185"/>
      <c r="H6" s="185"/>
      <c r="I6" s="185"/>
      <c r="J6" s="240">
        <f t="shared" si="1"/>
        <v>0.0006365740741</v>
      </c>
    </row>
    <row r="7">
      <c r="A7" s="176">
        <v>3.0</v>
      </c>
      <c r="B7" s="177"/>
      <c r="C7" s="178"/>
      <c r="D7" s="188">
        <v>0.6618055555555555</v>
      </c>
      <c r="E7" s="188">
        <v>0.6625</v>
      </c>
      <c r="F7" s="180" t="s">
        <v>130</v>
      </c>
      <c r="G7" s="185"/>
      <c r="H7" s="185"/>
      <c r="I7" s="185"/>
      <c r="J7" s="240">
        <f t="shared" si="1"/>
        <v>0.0006944444444</v>
      </c>
    </row>
    <row r="8">
      <c r="A8" s="176">
        <v>4.0</v>
      </c>
      <c r="B8" s="177"/>
      <c r="C8" s="178"/>
      <c r="D8" s="188">
        <v>0.6628472222222223</v>
      </c>
      <c r="E8" s="188">
        <v>0.6635416666666667</v>
      </c>
      <c r="F8" s="180" t="s">
        <v>130</v>
      </c>
      <c r="G8" s="185"/>
      <c r="H8" s="185"/>
      <c r="I8" s="185"/>
      <c r="J8" s="240">
        <f t="shared" si="1"/>
        <v>0.0006944444444</v>
      </c>
    </row>
    <row r="9">
      <c r="A9" s="176">
        <v>5.0</v>
      </c>
      <c r="B9" s="177"/>
      <c r="C9" s="178"/>
      <c r="D9" s="188">
        <v>0.6638888888888889</v>
      </c>
      <c r="E9" s="188">
        <v>0.6645833333333333</v>
      </c>
      <c r="F9" s="180" t="s">
        <v>130</v>
      </c>
      <c r="G9" s="185"/>
      <c r="H9" s="185"/>
      <c r="I9" s="185"/>
      <c r="J9" s="240">
        <f t="shared" si="1"/>
        <v>0.0006944444444</v>
      </c>
    </row>
    <row r="10">
      <c r="A10" s="176">
        <v>6.0</v>
      </c>
      <c r="B10" s="177"/>
      <c r="C10" s="178"/>
      <c r="D10" s="188">
        <v>0.6644097222222223</v>
      </c>
      <c r="E10" s="188">
        <v>0.6650462962962963</v>
      </c>
      <c r="F10" s="180" t="s">
        <v>130</v>
      </c>
      <c r="G10" s="185"/>
      <c r="H10" s="185"/>
      <c r="I10" s="185"/>
      <c r="J10" s="240">
        <f t="shared" si="1"/>
        <v>0.0006365740741</v>
      </c>
    </row>
    <row r="11">
      <c r="A11" s="176">
        <v>7.0</v>
      </c>
      <c r="B11" s="177"/>
      <c r="C11" s="178"/>
      <c r="D11" s="188">
        <v>0.6653935185185185</v>
      </c>
      <c r="E11" s="188">
        <v>0.6659722222222222</v>
      </c>
      <c r="F11" s="180" t="s">
        <v>130</v>
      </c>
      <c r="G11" s="185"/>
      <c r="H11" s="185"/>
      <c r="I11" s="185"/>
      <c r="J11" s="240">
        <f t="shared" si="1"/>
        <v>0.0005787037037</v>
      </c>
    </row>
    <row r="12">
      <c r="A12" s="176">
        <v>8.0</v>
      </c>
      <c r="B12" s="177"/>
      <c r="C12" s="178"/>
      <c r="D12" s="188">
        <v>0.6670138888888889</v>
      </c>
      <c r="E12" s="207">
        <v>0.6676504629629629</v>
      </c>
      <c r="F12" s="180" t="s">
        <v>130</v>
      </c>
      <c r="G12" s="185"/>
      <c r="H12" s="185"/>
      <c r="I12" s="185"/>
      <c r="J12" s="240">
        <f t="shared" si="1"/>
        <v>0.0006365740741</v>
      </c>
      <c r="L12" s="182"/>
    </row>
    <row r="13">
      <c r="A13" s="176">
        <v>9.0</v>
      </c>
      <c r="B13" s="177"/>
      <c r="C13" s="178"/>
      <c r="D13" s="188">
        <v>0.6680555555555555</v>
      </c>
      <c r="E13" s="188">
        <v>0.6686921296296297</v>
      </c>
      <c r="F13" s="180" t="s">
        <v>130</v>
      </c>
      <c r="G13" s="185"/>
      <c r="H13" s="185"/>
      <c r="I13" s="185"/>
      <c r="J13" s="240">
        <f t="shared" si="1"/>
        <v>0.0006365740741</v>
      </c>
      <c r="L13" s="182"/>
    </row>
    <row r="14">
      <c r="A14" s="176">
        <v>10.0</v>
      </c>
      <c r="B14" s="177"/>
      <c r="C14" s="178"/>
      <c r="D14" s="188">
        <v>0.66875</v>
      </c>
      <c r="E14" s="188">
        <v>0.6695023148148148</v>
      </c>
      <c r="F14" s="180" t="s">
        <v>130</v>
      </c>
      <c r="G14" s="185"/>
      <c r="H14" s="185"/>
      <c r="I14" s="185"/>
      <c r="J14" s="240">
        <f t="shared" si="1"/>
        <v>0.0007523148148</v>
      </c>
      <c r="L14" s="182"/>
    </row>
    <row r="15">
      <c r="A15" s="176">
        <v>11.0</v>
      </c>
      <c r="B15" s="177"/>
      <c r="C15" s="178"/>
      <c r="D15" s="188">
        <v>0.6699074074074074</v>
      </c>
      <c r="E15" s="188">
        <v>0.6705439814814815</v>
      </c>
      <c r="F15" s="180" t="s">
        <v>130</v>
      </c>
      <c r="G15" s="185"/>
      <c r="H15" s="185"/>
      <c r="I15" s="185"/>
      <c r="J15" s="240">
        <f t="shared" si="1"/>
        <v>0.0006365740741</v>
      </c>
      <c r="K15" s="182"/>
      <c r="L15" s="229" t="s">
        <v>207</v>
      </c>
    </row>
    <row r="16">
      <c r="A16" s="176">
        <v>12.0</v>
      </c>
      <c r="B16" s="177"/>
      <c r="C16" s="178"/>
      <c r="D16" s="188">
        <v>0.6708333333333333</v>
      </c>
      <c r="E16" s="188">
        <v>0.6715046296296296</v>
      </c>
      <c r="F16" s="180" t="s">
        <v>130</v>
      </c>
      <c r="G16" s="185"/>
      <c r="H16" s="185"/>
      <c r="I16" s="185"/>
      <c r="J16" s="240">
        <f t="shared" si="1"/>
        <v>0.0006712962963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177"/>
      <c r="C17" s="178"/>
      <c r="D17" s="188">
        <v>0.671875</v>
      </c>
      <c r="E17" s="188">
        <v>0.6725578703703704</v>
      </c>
      <c r="F17" s="180" t="s">
        <v>130</v>
      </c>
      <c r="G17" s="185"/>
      <c r="H17" s="185"/>
      <c r="I17" s="185"/>
      <c r="J17" s="240">
        <f t="shared" si="1"/>
        <v>0.0006828703704</v>
      </c>
      <c r="L17" s="183">
        <f>COUNTA(F5:F92)</f>
        <v>47</v>
      </c>
      <c r="M17" s="183">
        <f>COUNTIF(F5:F93,"non")</f>
        <v>0</v>
      </c>
      <c r="N17" s="183">
        <f>COUNTIF(F5:F92,"oui")</f>
        <v>47</v>
      </c>
      <c r="O17" s="183">
        <f>(L17-M17)/L17</f>
        <v>1</v>
      </c>
      <c r="P17" s="148">
        <f>AVERAGEIF(J$5:J$200,"&lt;&gt;0")</f>
        <v>0.0006355676329</v>
      </c>
    </row>
    <row r="18">
      <c r="A18" s="176">
        <v>14.0</v>
      </c>
      <c r="B18" s="177"/>
      <c r="C18" s="178"/>
      <c r="D18" s="188">
        <v>0.6729166666666667</v>
      </c>
      <c r="E18" s="188">
        <v>0.6736111111111112</v>
      </c>
      <c r="F18" s="180" t="s">
        <v>130</v>
      </c>
      <c r="G18" s="185"/>
      <c r="H18" s="185"/>
      <c r="I18" s="185"/>
      <c r="J18" s="240">
        <f t="shared" si="1"/>
        <v>0.0006944444444</v>
      </c>
    </row>
    <row r="19">
      <c r="A19" s="176">
        <v>15.0</v>
      </c>
      <c r="B19" s="177"/>
      <c r="C19" s="178"/>
      <c r="D19" s="188">
        <v>0.6740162037037037</v>
      </c>
      <c r="E19" s="188">
        <v>0.6746527777777778</v>
      </c>
      <c r="F19" s="180" t="s">
        <v>130</v>
      </c>
      <c r="G19" s="185"/>
      <c r="H19" s="185"/>
      <c r="I19" s="185"/>
      <c r="J19" s="240">
        <f t="shared" si="1"/>
        <v>0.0006365740741</v>
      </c>
    </row>
    <row r="20">
      <c r="A20" s="176">
        <v>16.0</v>
      </c>
      <c r="B20" s="177"/>
      <c r="C20" s="178"/>
      <c r="D20" s="188">
        <v>0.6753472222222222</v>
      </c>
      <c r="E20" s="188">
        <v>0.6760995370370371</v>
      </c>
      <c r="F20" s="180" t="s">
        <v>130</v>
      </c>
      <c r="G20" s="185"/>
      <c r="H20" s="185"/>
      <c r="I20" s="185"/>
      <c r="J20" s="240">
        <f t="shared" si="1"/>
        <v>0.0007523148148</v>
      </c>
    </row>
    <row r="21">
      <c r="A21" s="176">
        <v>17.0</v>
      </c>
      <c r="B21" s="177"/>
      <c r="C21" s="178"/>
      <c r="D21" s="188">
        <v>0.6765046296296297</v>
      </c>
      <c r="E21" s="188">
        <v>0.6770833333333334</v>
      </c>
      <c r="F21" s="180" t="s">
        <v>130</v>
      </c>
      <c r="G21" s="185"/>
      <c r="H21" s="185"/>
      <c r="I21" s="185"/>
      <c r="J21" s="240">
        <f t="shared" si="1"/>
        <v>0.0005787037037</v>
      </c>
    </row>
    <row r="22">
      <c r="A22" s="176">
        <v>18.0</v>
      </c>
      <c r="B22" s="177"/>
      <c r="C22" s="178"/>
      <c r="D22" s="188">
        <v>0.6774305555555555</v>
      </c>
      <c r="E22" s="188">
        <v>0.6780671296296297</v>
      </c>
      <c r="F22" s="180" t="s">
        <v>130</v>
      </c>
      <c r="G22" s="185"/>
      <c r="H22" s="185"/>
      <c r="I22" s="185"/>
      <c r="J22" s="240">
        <f t="shared" si="1"/>
        <v>0.0006365740741</v>
      </c>
    </row>
    <row r="23">
      <c r="A23" s="176">
        <v>19.0</v>
      </c>
      <c r="B23" s="177"/>
      <c r="C23" s="178"/>
      <c r="D23" s="188">
        <v>0.6785300925925926</v>
      </c>
      <c r="E23" s="188">
        <v>0.6791666666666667</v>
      </c>
      <c r="F23" s="180" t="s">
        <v>130</v>
      </c>
      <c r="G23" s="185"/>
      <c r="H23" s="185"/>
      <c r="I23" s="185"/>
      <c r="J23" s="240">
        <f t="shared" si="1"/>
        <v>0.0006365740741</v>
      </c>
    </row>
    <row r="24">
      <c r="A24" s="176">
        <v>20.0</v>
      </c>
      <c r="B24" s="177"/>
      <c r="C24" s="178"/>
      <c r="D24" s="188">
        <v>0.6791666666666667</v>
      </c>
      <c r="E24" s="188">
        <v>0.6798611111111111</v>
      </c>
      <c r="F24" s="180" t="s">
        <v>130</v>
      </c>
      <c r="G24" s="185"/>
      <c r="H24" s="185"/>
      <c r="I24" s="185"/>
      <c r="J24" s="240">
        <f t="shared" si="1"/>
        <v>0.0006944444444</v>
      </c>
    </row>
    <row r="25">
      <c r="A25" s="176">
        <v>21.0</v>
      </c>
      <c r="B25" s="177"/>
      <c r="C25" s="178"/>
      <c r="D25" s="188">
        <v>0.35193287037037035</v>
      </c>
      <c r="E25" s="188">
        <v>0.35230324074074076</v>
      </c>
      <c r="F25" s="180" t="s">
        <v>130</v>
      </c>
      <c r="G25" s="185"/>
      <c r="H25" s="185"/>
      <c r="I25" s="185"/>
      <c r="J25" s="184">
        <f t="shared" si="1"/>
        <v>0.0003703703704</v>
      </c>
    </row>
    <row r="26">
      <c r="A26" s="176">
        <v>22.0</v>
      </c>
      <c r="B26" s="177"/>
      <c r="C26" s="178"/>
      <c r="D26" s="188">
        <v>0.35333333333333333</v>
      </c>
      <c r="E26" s="188">
        <v>0.35376157407407405</v>
      </c>
      <c r="F26" s="180" t="s">
        <v>130</v>
      </c>
      <c r="G26" s="185"/>
      <c r="H26" s="185"/>
      <c r="I26" s="185"/>
      <c r="J26" s="184">
        <f t="shared" si="1"/>
        <v>0.0004282407407</v>
      </c>
    </row>
    <row r="27">
      <c r="A27" s="176">
        <v>23.0</v>
      </c>
      <c r="B27" s="177"/>
      <c r="C27" s="178"/>
      <c r="D27" s="207">
        <v>0.35726851851851854</v>
      </c>
      <c r="E27" s="188">
        <v>0.3578125</v>
      </c>
      <c r="F27" s="180" t="s">
        <v>130</v>
      </c>
      <c r="G27" s="185"/>
      <c r="H27" s="185"/>
      <c r="I27" s="185"/>
      <c r="J27" s="184">
        <f t="shared" si="1"/>
        <v>0.0005439814815</v>
      </c>
    </row>
    <row r="28">
      <c r="A28" s="176">
        <v>24.0</v>
      </c>
      <c r="B28" s="177"/>
      <c r="C28" s="178"/>
      <c r="D28" s="179">
        <v>0.0</v>
      </c>
      <c r="E28" s="179">
        <v>0.0</v>
      </c>
      <c r="F28" s="180" t="s">
        <v>130</v>
      </c>
      <c r="G28" s="185"/>
      <c r="H28" s="185"/>
      <c r="I28" s="185"/>
      <c r="J28" s="184">
        <f t="shared" si="1"/>
        <v>0</v>
      </c>
    </row>
    <row r="29">
      <c r="A29" s="176">
        <v>25.0</v>
      </c>
      <c r="B29" s="177"/>
      <c r="C29" s="178"/>
      <c r="D29" s="179">
        <v>0.0</v>
      </c>
      <c r="E29" s="179">
        <v>0.0</v>
      </c>
      <c r="F29" s="180" t="s">
        <v>130</v>
      </c>
      <c r="G29" s="185"/>
      <c r="H29" s="185"/>
      <c r="I29" s="185"/>
      <c r="J29" s="184">
        <f t="shared" si="1"/>
        <v>0</v>
      </c>
    </row>
    <row r="30">
      <c r="A30" s="176">
        <v>26.0</v>
      </c>
      <c r="B30" s="177"/>
      <c r="C30" s="178"/>
      <c r="D30" s="179">
        <v>0.0</v>
      </c>
      <c r="E30" s="179">
        <v>0.0</v>
      </c>
      <c r="F30" s="180" t="s">
        <v>130</v>
      </c>
      <c r="G30" s="185"/>
      <c r="H30" s="185"/>
      <c r="I30" s="185"/>
      <c r="J30" s="184">
        <f t="shared" si="1"/>
        <v>0</v>
      </c>
    </row>
    <row r="31">
      <c r="A31" s="176">
        <v>27.0</v>
      </c>
      <c r="B31" s="177"/>
      <c r="C31" s="178"/>
      <c r="D31" s="179">
        <v>0.0</v>
      </c>
      <c r="E31" s="179">
        <v>0.0</v>
      </c>
      <c r="F31" s="180" t="s">
        <v>130</v>
      </c>
      <c r="G31" s="185"/>
      <c r="H31" s="185"/>
      <c r="I31" s="185"/>
      <c r="J31" s="184">
        <f t="shared" si="1"/>
        <v>0</v>
      </c>
    </row>
    <row r="32">
      <c r="A32" s="176">
        <v>28.0</v>
      </c>
      <c r="B32" s="177"/>
      <c r="C32" s="178"/>
      <c r="D32" s="179">
        <v>0.0</v>
      </c>
      <c r="E32" s="179">
        <v>0.0</v>
      </c>
      <c r="F32" s="180" t="s">
        <v>130</v>
      </c>
      <c r="G32" s="185"/>
      <c r="H32" s="185"/>
      <c r="I32" s="185"/>
      <c r="J32" s="184">
        <f t="shared" si="1"/>
        <v>0</v>
      </c>
    </row>
    <row r="33">
      <c r="A33" s="176">
        <v>29.0</v>
      </c>
      <c r="B33" s="177"/>
      <c r="C33" s="178"/>
      <c r="D33" s="179">
        <v>0.0</v>
      </c>
      <c r="E33" s="179">
        <v>0.0</v>
      </c>
      <c r="F33" s="180" t="s">
        <v>130</v>
      </c>
      <c r="G33" s="185"/>
      <c r="H33" s="185"/>
      <c r="I33" s="185"/>
      <c r="J33" s="184">
        <f t="shared" si="1"/>
        <v>0</v>
      </c>
    </row>
    <row r="34">
      <c r="A34" s="176">
        <v>30.0</v>
      </c>
      <c r="B34" s="177"/>
      <c r="C34" s="178"/>
      <c r="D34" s="179">
        <v>0.0</v>
      </c>
      <c r="E34" s="179">
        <v>0.0</v>
      </c>
      <c r="F34" s="180" t="s">
        <v>130</v>
      </c>
      <c r="G34" s="185"/>
      <c r="H34" s="185"/>
      <c r="I34" s="185"/>
      <c r="J34" s="184">
        <f t="shared" si="1"/>
        <v>0</v>
      </c>
    </row>
    <row r="35">
      <c r="A35" s="176">
        <v>31.0</v>
      </c>
      <c r="B35" s="177"/>
      <c r="C35" s="178"/>
      <c r="D35" s="179">
        <v>0.0</v>
      </c>
      <c r="E35" s="179">
        <v>0.0</v>
      </c>
      <c r="F35" s="180" t="s">
        <v>130</v>
      </c>
      <c r="G35" s="185"/>
      <c r="H35" s="185"/>
      <c r="I35" s="185"/>
      <c r="J35" s="184">
        <f t="shared" si="1"/>
        <v>0</v>
      </c>
    </row>
    <row r="36">
      <c r="A36" s="176">
        <v>32.0</v>
      </c>
      <c r="B36" s="177"/>
      <c r="C36" s="178"/>
      <c r="D36" s="179">
        <v>0.0</v>
      </c>
      <c r="E36" s="179">
        <v>0.0</v>
      </c>
      <c r="F36" s="180" t="s">
        <v>130</v>
      </c>
      <c r="G36" s="185"/>
      <c r="H36" s="185"/>
      <c r="I36" s="185"/>
      <c r="J36" s="184">
        <f t="shared" si="1"/>
        <v>0</v>
      </c>
    </row>
    <row r="37">
      <c r="A37" s="176">
        <v>33.0</v>
      </c>
      <c r="B37" s="185"/>
      <c r="C37" s="185"/>
      <c r="D37" s="179">
        <v>0.0</v>
      </c>
      <c r="E37" s="179">
        <v>0.0</v>
      </c>
      <c r="F37" s="180" t="s">
        <v>130</v>
      </c>
      <c r="G37" s="185"/>
      <c r="H37" s="185"/>
      <c r="I37" s="185"/>
      <c r="J37" s="184">
        <f t="shared" si="1"/>
        <v>0</v>
      </c>
    </row>
    <row r="38">
      <c r="A38" s="176">
        <v>34.0</v>
      </c>
      <c r="B38" s="185"/>
      <c r="C38" s="185"/>
      <c r="D38" s="179">
        <v>0.0</v>
      </c>
      <c r="E38" s="179">
        <v>0.0</v>
      </c>
      <c r="F38" s="180" t="s">
        <v>130</v>
      </c>
      <c r="G38" s="185"/>
      <c r="H38" s="185"/>
      <c r="I38" s="185"/>
      <c r="J38" s="184">
        <f t="shared" si="1"/>
        <v>0</v>
      </c>
    </row>
    <row r="39">
      <c r="A39" s="176">
        <v>35.0</v>
      </c>
      <c r="B39" s="185"/>
      <c r="C39" s="185"/>
      <c r="D39" s="179">
        <v>0.0</v>
      </c>
      <c r="E39" s="179">
        <v>0.0</v>
      </c>
      <c r="F39" s="180" t="s">
        <v>130</v>
      </c>
      <c r="G39" s="185"/>
      <c r="H39" s="185"/>
      <c r="I39" s="185"/>
      <c r="J39" s="184">
        <f t="shared" si="1"/>
        <v>0</v>
      </c>
    </row>
    <row r="40">
      <c r="A40" s="176">
        <v>36.0</v>
      </c>
      <c r="B40" s="185"/>
      <c r="C40" s="185"/>
      <c r="D40" s="179">
        <v>0.0</v>
      </c>
      <c r="E40" s="179">
        <v>0.0</v>
      </c>
      <c r="F40" s="180" t="s">
        <v>130</v>
      </c>
      <c r="G40" s="185"/>
      <c r="H40" s="185"/>
      <c r="I40" s="185"/>
      <c r="J40" s="184">
        <f t="shared" si="1"/>
        <v>0</v>
      </c>
    </row>
    <row r="41">
      <c r="A41" s="176">
        <v>37.0</v>
      </c>
      <c r="B41" s="185"/>
      <c r="C41" s="185"/>
      <c r="D41" s="179">
        <v>0.0</v>
      </c>
      <c r="E41" s="179">
        <v>0.0</v>
      </c>
      <c r="F41" s="180" t="s">
        <v>130</v>
      </c>
      <c r="G41" s="185"/>
      <c r="H41" s="185"/>
      <c r="I41" s="185"/>
      <c r="J41" s="184">
        <f t="shared" si="1"/>
        <v>0</v>
      </c>
    </row>
    <row r="42">
      <c r="A42" s="176">
        <v>38.0</v>
      </c>
      <c r="B42" s="185"/>
      <c r="C42" s="185"/>
      <c r="D42" s="179">
        <v>0.0</v>
      </c>
      <c r="E42" s="179">
        <v>0.0</v>
      </c>
      <c r="F42" s="180" t="s">
        <v>130</v>
      </c>
      <c r="G42" s="185"/>
      <c r="H42" s="185"/>
      <c r="I42" s="185"/>
      <c r="J42" s="184">
        <f t="shared" si="1"/>
        <v>0</v>
      </c>
    </row>
    <row r="43">
      <c r="A43" s="176">
        <v>39.0</v>
      </c>
      <c r="B43" s="185"/>
      <c r="C43" s="185"/>
      <c r="D43" s="179">
        <v>0.0</v>
      </c>
      <c r="E43" s="179">
        <v>0.0</v>
      </c>
      <c r="F43" s="180" t="s">
        <v>130</v>
      </c>
      <c r="G43" s="185"/>
      <c r="H43" s="185"/>
      <c r="I43" s="185"/>
      <c r="J43" s="184">
        <f t="shared" si="1"/>
        <v>0</v>
      </c>
    </row>
    <row r="44">
      <c r="A44" s="176">
        <v>40.0</v>
      </c>
      <c r="B44" s="185"/>
      <c r="C44" s="185"/>
      <c r="D44" s="179">
        <v>0.0</v>
      </c>
      <c r="E44" s="179">
        <v>0.0</v>
      </c>
      <c r="F44" s="180" t="s">
        <v>130</v>
      </c>
      <c r="G44" s="185"/>
      <c r="H44" s="185"/>
      <c r="I44" s="185"/>
      <c r="J44" s="184">
        <f t="shared" si="1"/>
        <v>0</v>
      </c>
    </row>
    <row r="45">
      <c r="A45" s="176">
        <v>41.0</v>
      </c>
      <c r="B45" s="185"/>
      <c r="C45" s="185"/>
      <c r="D45" s="179">
        <v>0.0</v>
      </c>
      <c r="E45" s="179">
        <v>0.0</v>
      </c>
      <c r="F45" s="180" t="s">
        <v>130</v>
      </c>
      <c r="G45" s="185"/>
      <c r="H45" s="185"/>
      <c r="I45" s="185"/>
      <c r="J45" s="184">
        <f t="shared" si="1"/>
        <v>0</v>
      </c>
    </row>
    <row r="46">
      <c r="A46" s="176">
        <v>42.0</v>
      </c>
      <c r="B46" s="185"/>
      <c r="C46" s="185"/>
      <c r="D46" s="179">
        <v>0.0</v>
      </c>
      <c r="E46" s="179">
        <v>0.0</v>
      </c>
      <c r="F46" s="180" t="s">
        <v>130</v>
      </c>
      <c r="G46" s="185"/>
      <c r="H46" s="185"/>
      <c r="I46" s="185"/>
      <c r="J46" s="184">
        <f t="shared" si="1"/>
        <v>0</v>
      </c>
    </row>
    <row r="47">
      <c r="A47" s="176">
        <v>43.0</v>
      </c>
      <c r="B47" s="185"/>
      <c r="C47" s="185"/>
      <c r="D47" s="179">
        <v>0.0</v>
      </c>
      <c r="E47" s="179">
        <v>0.0</v>
      </c>
      <c r="F47" s="180" t="s">
        <v>130</v>
      </c>
      <c r="G47" s="185"/>
      <c r="H47" s="185"/>
      <c r="I47" s="185"/>
      <c r="J47" s="184">
        <f t="shared" si="1"/>
        <v>0</v>
      </c>
    </row>
    <row r="48">
      <c r="A48" s="176">
        <v>44.0</v>
      </c>
      <c r="B48" s="185"/>
      <c r="C48" s="185"/>
      <c r="D48" s="179">
        <v>0.0</v>
      </c>
      <c r="E48" s="179">
        <v>0.0</v>
      </c>
      <c r="F48" s="180" t="s">
        <v>130</v>
      </c>
      <c r="G48" s="185"/>
      <c r="H48" s="185"/>
      <c r="I48" s="185"/>
      <c r="J48" s="184">
        <f t="shared" si="1"/>
        <v>0</v>
      </c>
    </row>
    <row r="49">
      <c r="A49" s="176">
        <v>45.0</v>
      </c>
      <c r="B49" s="185"/>
      <c r="C49" s="185"/>
      <c r="D49" s="179">
        <v>0.0</v>
      </c>
      <c r="E49" s="179">
        <v>0.0</v>
      </c>
      <c r="F49" s="180" t="s">
        <v>130</v>
      </c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80" t="s">
        <v>130</v>
      </c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80" t="s">
        <v>130</v>
      </c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</sheetData>
  <mergeCells count="12">
    <mergeCell ref="G3:G4"/>
    <mergeCell ref="H3:H4"/>
    <mergeCell ref="I3:I4"/>
    <mergeCell ref="J3:J4"/>
    <mergeCell ref="L15:P15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8.88"/>
    <col customWidth="1" min="5" max="5" width="16.13"/>
    <col customWidth="1" min="7" max="7" width="14.0"/>
    <col customWidth="1" min="9" max="9" width="11.5"/>
    <col customWidth="1" min="13" max="13" width="31.38"/>
    <col customWidth="1" min="14" max="14" width="21.75"/>
    <col customWidth="1" min="15" max="15" width="18.0"/>
  </cols>
  <sheetData>
    <row r="1">
      <c r="A1" s="157" t="s">
        <v>208</v>
      </c>
      <c r="B1" s="129"/>
      <c r="C1" s="129"/>
      <c r="D1" s="129"/>
      <c r="E1" s="129"/>
      <c r="F1" s="129"/>
      <c r="G1" s="129"/>
      <c r="H1" s="129"/>
      <c r="I1" s="129"/>
      <c r="J1" s="129"/>
      <c r="K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35"/>
    </row>
    <row r="3">
      <c r="A3" s="158" t="s">
        <v>120</v>
      </c>
      <c r="B3" s="159" t="s">
        <v>121</v>
      </c>
      <c r="C3" s="159" t="s">
        <v>122</v>
      </c>
      <c r="D3" s="159" t="s">
        <v>123</v>
      </c>
      <c r="E3" s="159" t="s">
        <v>124</v>
      </c>
      <c r="F3" s="155" t="s">
        <v>209</v>
      </c>
      <c r="G3" s="241" t="s">
        <v>210</v>
      </c>
      <c r="H3" s="241" t="s">
        <v>211</v>
      </c>
      <c r="I3" s="241" t="s">
        <v>212</v>
      </c>
      <c r="J3" s="160" t="s">
        <v>125</v>
      </c>
      <c r="K3" s="161" t="s">
        <v>129</v>
      </c>
    </row>
    <row r="4">
      <c r="A4" s="36"/>
      <c r="B4" s="36"/>
      <c r="C4" s="36"/>
      <c r="D4" s="36"/>
      <c r="E4" s="36"/>
      <c r="F4" s="36"/>
      <c r="G4" s="130"/>
      <c r="H4" s="130"/>
      <c r="I4" s="130"/>
      <c r="J4" s="36"/>
    </row>
    <row r="5">
      <c r="A5" s="162">
        <v>1.0</v>
      </c>
      <c r="B5" s="163">
        <v>46119.0</v>
      </c>
      <c r="C5" s="164" t="s">
        <v>46</v>
      </c>
      <c r="D5" s="165">
        <v>0.6319444444444444</v>
      </c>
      <c r="E5" s="165">
        <v>0.6826388888888889</v>
      </c>
      <c r="F5" s="164">
        <v>84.0</v>
      </c>
      <c r="G5" s="164">
        <v>82.1</v>
      </c>
      <c r="H5" s="164">
        <v>15.15</v>
      </c>
      <c r="I5" s="164">
        <v>5.2</v>
      </c>
      <c r="J5" s="164" t="s">
        <v>130</v>
      </c>
      <c r="K5" s="166">
        <f t="shared" ref="K5:K81" si="1">E5-D5</f>
        <v>0.05069444444</v>
      </c>
    </row>
    <row r="6">
      <c r="A6" s="162">
        <v>2.0</v>
      </c>
      <c r="B6" s="163">
        <v>46119.0</v>
      </c>
      <c r="C6" s="164" t="s">
        <v>46</v>
      </c>
      <c r="D6" s="165">
        <v>0.71875</v>
      </c>
      <c r="E6" s="165">
        <v>0.7361111111111112</v>
      </c>
      <c r="F6" s="164">
        <v>84.15</v>
      </c>
      <c r="G6" s="164">
        <v>81.7</v>
      </c>
      <c r="H6" s="164" t="s">
        <v>213</v>
      </c>
      <c r="I6" s="164" t="s">
        <v>213</v>
      </c>
      <c r="J6" s="164" t="s">
        <v>138</v>
      </c>
      <c r="K6" s="166">
        <f t="shared" si="1"/>
        <v>0.01736111111</v>
      </c>
    </row>
    <row r="7">
      <c r="A7" s="162">
        <v>3.0</v>
      </c>
      <c r="B7" s="163">
        <v>46120.0</v>
      </c>
      <c r="C7" s="164" t="s">
        <v>46</v>
      </c>
      <c r="D7" s="165">
        <v>0.34375</v>
      </c>
      <c r="E7" s="165">
        <v>0.36875</v>
      </c>
      <c r="F7" s="164">
        <v>83.99</v>
      </c>
      <c r="G7" s="164">
        <v>82.18</v>
      </c>
      <c r="H7" s="164">
        <v>15.1</v>
      </c>
      <c r="I7" s="164">
        <v>5.05</v>
      </c>
      <c r="J7" s="164" t="s">
        <v>130</v>
      </c>
      <c r="K7" s="166">
        <f t="shared" si="1"/>
        <v>0.025</v>
      </c>
    </row>
    <row r="8">
      <c r="A8" s="162">
        <v>4.0</v>
      </c>
      <c r="B8" s="163">
        <v>46120.0</v>
      </c>
      <c r="C8" s="164" t="s">
        <v>46</v>
      </c>
      <c r="D8" s="165">
        <v>0.3715277777777778</v>
      </c>
      <c r="E8" s="165">
        <v>0.3923611111111111</v>
      </c>
      <c r="F8" s="164">
        <v>84.06</v>
      </c>
      <c r="G8" s="164">
        <v>82.1</v>
      </c>
      <c r="H8" s="164">
        <v>15.1</v>
      </c>
      <c r="I8" s="164">
        <v>5.02</v>
      </c>
      <c r="J8" s="164" t="s">
        <v>130</v>
      </c>
      <c r="K8" s="166">
        <f t="shared" si="1"/>
        <v>0.02083333333</v>
      </c>
    </row>
    <row r="9">
      <c r="A9" s="162">
        <v>5.0</v>
      </c>
      <c r="B9" s="163">
        <v>46120.0</v>
      </c>
      <c r="C9" s="164" t="s">
        <v>46</v>
      </c>
      <c r="D9" s="165">
        <v>0.3958333333333333</v>
      </c>
      <c r="E9" s="165">
        <v>0.4166666666666667</v>
      </c>
      <c r="F9" s="164">
        <v>83.99</v>
      </c>
      <c r="G9" s="164">
        <v>82.2</v>
      </c>
      <c r="H9" s="164">
        <v>15.17</v>
      </c>
      <c r="I9" s="164">
        <v>5.05</v>
      </c>
      <c r="J9" s="164" t="s">
        <v>130</v>
      </c>
      <c r="K9" s="166">
        <f t="shared" si="1"/>
        <v>0.02083333333</v>
      </c>
    </row>
    <row r="10">
      <c r="A10" s="162">
        <v>6.0</v>
      </c>
      <c r="B10" s="163">
        <v>46120.0</v>
      </c>
      <c r="C10" s="164" t="s">
        <v>46</v>
      </c>
      <c r="D10" s="242">
        <v>0.42916666666666664</v>
      </c>
      <c r="E10" s="165">
        <v>0.4444444444444444</v>
      </c>
      <c r="F10" s="164">
        <v>83.99</v>
      </c>
      <c r="G10" s="164">
        <v>82.08</v>
      </c>
      <c r="H10" s="164">
        <v>15.22</v>
      </c>
      <c r="I10" s="164">
        <v>4.99</v>
      </c>
      <c r="J10" s="164" t="s">
        <v>130</v>
      </c>
      <c r="K10" s="166">
        <f t="shared" si="1"/>
        <v>0.01527777778</v>
      </c>
    </row>
    <row r="11">
      <c r="A11" s="162">
        <v>7.0</v>
      </c>
      <c r="B11" s="163">
        <v>46120.0</v>
      </c>
      <c r="C11" s="164" t="s">
        <v>46</v>
      </c>
      <c r="D11" s="165">
        <v>0.4479166666666667</v>
      </c>
      <c r="E11" s="165">
        <v>0.46041666666666664</v>
      </c>
      <c r="F11" s="164">
        <v>84.07</v>
      </c>
      <c r="G11" s="164">
        <v>82.15</v>
      </c>
      <c r="H11" s="164">
        <v>15.15</v>
      </c>
      <c r="I11" s="164">
        <v>4.95</v>
      </c>
      <c r="J11" s="164" t="s">
        <v>130</v>
      </c>
      <c r="K11" s="166">
        <f t="shared" si="1"/>
        <v>0.0125</v>
      </c>
    </row>
    <row r="12">
      <c r="A12" s="162">
        <v>8.0</v>
      </c>
      <c r="B12" s="163">
        <v>46120.0</v>
      </c>
      <c r="C12" s="164" t="s">
        <v>46</v>
      </c>
      <c r="D12" s="165">
        <v>0.4652777777777778</v>
      </c>
      <c r="E12" s="165">
        <v>0.4791666666666667</v>
      </c>
      <c r="F12" s="164">
        <v>83.94</v>
      </c>
      <c r="G12" s="164">
        <v>82.12</v>
      </c>
      <c r="H12" s="164">
        <v>15.13</v>
      </c>
      <c r="I12" s="164">
        <v>5.04</v>
      </c>
      <c r="J12" s="164" t="s">
        <v>130</v>
      </c>
      <c r="K12" s="166">
        <f t="shared" si="1"/>
        <v>0.01388888889</v>
      </c>
      <c r="P12" s="182"/>
    </row>
    <row r="13">
      <c r="A13" s="162">
        <v>9.0</v>
      </c>
      <c r="B13" s="163">
        <v>46120.0</v>
      </c>
      <c r="C13" s="164" t="s">
        <v>46</v>
      </c>
      <c r="D13" s="243">
        <v>0.48125</v>
      </c>
      <c r="E13" s="165">
        <v>0.49444444444444446</v>
      </c>
      <c r="F13" s="164">
        <v>83.96</v>
      </c>
      <c r="G13" s="164">
        <v>82.16</v>
      </c>
      <c r="H13" s="164">
        <v>15.16</v>
      </c>
      <c r="I13" s="164">
        <v>4.98</v>
      </c>
      <c r="J13" s="164" t="s">
        <v>130</v>
      </c>
      <c r="K13" s="166">
        <f t="shared" si="1"/>
        <v>0.01319444444</v>
      </c>
      <c r="P13" s="182"/>
    </row>
    <row r="14">
      <c r="A14" s="162">
        <v>10.0</v>
      </c>
      <c r="B14" s="163">
        <v>46120.0</v>
      </c>
      <c r="C14" s="164" t="s">
        <v>46</v>
      </c>
      <c r="D14" s="165">
        <v>0.4951388888888889</v>
      </c>
      <c r="E14" s="165">
        <v>0.5090277777777777</v>
      </c>
      <c r="F14" s="164">
        <v>83.97</v>
      </c>
      <c r="G14" s="164">
        <v>82.09</v>
      </c>
      <c r="H14" s="164">
        <v>15.16</v>
      </c>
      <c r="I14" s="164">
        <v>4.95</v>
      </c>
      <c r="J14" s="164" t="s">
        <v>130</v>
      </c>
      <c r="K14" s="166">
        <f t="shared" si="1"/>
        <v>0.01388888889</v>
      </c>
      <c r="P14" s="182"/>
    </row>
    <row r="15">
      <c r="A15" s="162">
        <v>11.0</v>
      </c>
      <c r="B15" s="163">
        <v>46121.0</v>
      </c>
      <c r="C15" s="164" t="s">
        <v>46</v>
      </c>
      <c r="D15" s="165">
        <v>0.3541666666666667</v>
      </c>
      <c r="E15" s="165">
        <v>0.3715277777777778</v>
      </c>
      <c r="F15" s="164">
        <v>84.01</v>
      </c>
      <c r="G15" s="164">
        <v>82.17</v>
      </c>
      <c r="H15" s="164">
        <v>15.19</v>
      </c>
      <c r="I15" s="164">
        <v>5.1</v>
      </c>
      <c r="J15" s="164" t="s">
        <v>130</v>
      </c>
      <c r="K15" s="166">
        <f t="shared" si="1"/>
        <v>0.01736111111</v>
      </c>
      <c r="M15" s="229" t="s">
        <v>208</v>
      </c>
    </row>
    <row r="16">
      <c r="A16" s="162">
        <v>12.0</v>
      </c>
      <c r="B16" s="163">
        <v>46121.0</v>
      </c>
      <c r="C16" s="164" t="s">
        <v>46</v>
      </c>
      <c r="D16" s="165">
        <v>0.37222222222222223</v>
      </c>
      <c r="E16" s="165">
        <v>0.3854166666666667</v>
      </c>
      <c r="F16" s="164">
        <v>83.99</v>
      </c>
      <c r="G16" s="164">
        <v>82.18</v>
      </c>
      <c r="H16" s="164">
        <v>15.16</v>
      </c>
      <c r="I16" s="164">
        <v>5.0</v>
      </c>
      <c r="J16" s="164" t="s">
        <v>130</v>
      </c>
      <c r="K16" s="166">
        <f t="shared" si="1"/>
        <v>0.01319444444</v>
      </c>
      <c r="M16" s="81" t="s">
        <v>131</v>
      </c>
      <c r="N16" s="81" t="s">
        <v>132</v>
      </c>
      <c r="O16" s="81" t="s">
        <v>133</v>
      </c>
      <c r="P16" s="81" t="s">
        <v>134</v>
      </c>
      <c r="Q16" s="81" t="s">
        <v>135</v>
      </c>
    </row>
    <row r="17">
      <c r="A17" s="162">
        <v>13.0</v>
      </c>
      <c r="B17" s="163">
        <v>46121.0</v>
      </c>
      <c r="C17" s="164" t="s">
        <v>46</v>
      </c>
      <c r="D17" s="165">
        <v>0.3854166666666667</v>
      </c>
      <c r="E17" s="165">
        <v>0.39652777777777776</v>
      </c>
      <c r="F17" s="164">
        <v>84.05</v>
      </c>
      <c r="G17" s="164">
        <v>82.13</v>
      </c>
      <c r="H17" s="164">
        <v>15.2</v>
      </c>
      <c r="I17" s="164">
        <v>5.09</v>
      </c>
      <c r="J17" s="164" t="s">
        <v>130</v>
      </c>
      <c r="K17" s="166">
        <f t="shared" si="1"/>
        <v>0.01111111111</v>
      </c>
      <c r="M17" s="183">
        <f>COUNTA(J5:J45)</f>
        <v>20</v>
      </c>
      <c r="N17" s="183">
        <f>COUNTIF(J5:J46,"non")</f>
        <v>1</v>
      </c>
      <c r="O17" s="183">
        <f>COUNTIF(J5:J45,"oui")</f>
        <v>19</v>
      </c>
      <c r="P17" s="183">
        <f>(M17-N17)/M17</f>
        <v>0.95</v>
      </c>
      <c r="Q17" s="148">
        <f>AVERAGEIF(K$5:K$200,"&lt;&gt;0")</f>
        <v>0.01645833333</v>
      </c>
    </row>
    <row r="18">
      <c r="A18" s="162">
        <v>14.0</v>
      </c>
      <c r="B18" s="163">
        <v>46121.0</v>
      </c>
      <c r="C18" s="164" t="s">
        <v>46</v>
      </c>
      <c r="D18" s="165">
        <v>0.39791666666666664</v>
      </c>
      <c r="E18" s="165">
        <v>0.4083333333333333</v>
      </c>
      <c r="F18" s="164">
        <v>84.05</v>
      </c>
      <c r="G18" s="164">
        <v>82.15</v>
      </c>
      <c r="H18" s="164">
        <v>15.2</v>
      </c>
      <c r="I18" s="164">
        <v>5.05</v>
      </c>
      <c r="J18" s="164" t="s">
        <v>130</v>
      </c>
      <c r="K18" s="166">
        <f t="shared" si="1"/>
        <v>0.01041666667</v>
      </c>
    </row>
    <row r="19">
      <c r="A19" s="162">
        <v>15.0</v>
      </c>
      <c r="B19" s="163">
        <v>46121.0</v>
      </c>
      <c r="C19" s="164" t="s">
        <v>46</v>
      </c>
      <c r="D19" s="165">
        <v>0.4125</v>
      </c>
      <c r="E19" s="165">
        <v>0.4395833333333333</v>
      </c>
      <c r="F19" s="164">
        <v>84.01</v>
      </c>
      <c r="G19" s="164">
        <v>82.17</v>
      </c>
      <c r="H19" s="164">
        <v>15.18</v>
      </c>
      <c r="I19" s="164">
        <v>4.98</v>
      </c>
      <c r="J19" s="164" t="s">
        <v>130</v>
      </c>
      <c r="K19" s="166">
        <f t="shared" si="1"/>
        <v>0.02708333333</v>
      </c>
    </row>
    <row r="20">
      <c r="A20" s="162">
        <v>16.0</v>
      </c>
      <c r="B20" s="163">
        <v>46121.0</v>
      </c>
      <c r="C20" s="164" t="s">
        <v>46</v>
      </c>
      <c r="D20" s="165">
        <v>0.4409722222222222</v>
      </c>
      <c r="E20" s="165">
        <v>0.44930555555555557</v>
      </c>
      <c r="F20" s="164">
        <v>84.02</v>
      </c>
      <c r="G20" s="164">
        <v>82.16</v>
      </c>
      <c r="H20" s="164">
        <v>15.14</v>
      </c>
      <c r="I20" s="164">
        <v>4.95</v>
      </c>
      <c r="J20" s="164" t="s">
        <v>130</v>
      </c>
      <c r="K20" s="166">
        <f t="shared" si="1"/>
        <v>0.008333333333</v>
      </c>
    </row>
    <row r="21">
      <c r="A21" s="162">
        <v>17.0</v>
      </c>
      <c r="B21" s="163">
        <v>46121.0</v>
      </c>
      <c r="C21" s="164" t="s">
        <v>46</v>
      </c>
      <c r="D21" s="165">
        <v>0.45</v>
      </c>
      <c r="E21" s="165">
        <v>0.45902777777777776</v>
      </c>
      <c r="F21" s="164">
        <v>84.05</v>
      </c>
      <c r="G21" s="164">
        <v>82.15</v>
      </c>
      <c r="H21" s="164">
        <v>15.14</v>
      </c>
      <c r="I21" s="164">
        <v>5.02</v>
      </c>
      <c r="J21" s="164" t="s">
        <v>130</v>
      </c>
      <c r="K21" s="166">
        <f t="shared" si="1"/>
        <v>0.009027777778</v>
      </c>
    </row>
    <row r="22">
      <c r="A22" s="162">
        <v>18.0</v>
      </c>
      <c r="B22" s="163">
        <v>46121.0</v>
      </c>
      <c r="C22" s="164" t="s">
        <v>46</v>
      </c>
      <c r="D22" s="165">
        <v>0.4597222222222222</v>
      </c>
      <c r="E22" s="165">
        <v>0.46805555555555556</v>
      </c>
      <c r="F22" s="164">
        <v>84.02</v>
      </c>
      <c r="G22" s="164">
        <v>82.13</v>
      </c>
      <c r="H22" s="164">
        <v>15.15</v>
      </c>
      <c r="I22" s="164">
        <v>5.04</v>
      </c>
      <c r="J22" s="164" t="s">
        <v>130</v>
      </c>
      <c r="K22" s="166">
        <f t="shared" si="1"/>
        <v>0.008333333333</v>
      </c>
    </row>
    <row r="23">
      <c r="A23" s="162">
        <v>19.0</v>
      </c>
      <c r="B23" s="163">
        <v>46121.0</v>
      </c>
      <c r="C23" s="164" t="s">
        <v>46</v>
      </c>
      <c r="D23" s="165">
        <v>0.47152777777777777</v>
      </c>
      <c r="E23" s="165">
        <v>0.4791666666666667</v>
      </c>
      <c r="F23" s="164">
        <v>84.03</v>
      </c>
      <c r="G23" s="164">
        <v>82.11</v>
      </c>
      <c r="H23" s="164">
        <v>15.14</v>
      </c>
      <c r="I23" s="164">
        <v>4.98</v>
      </c>
      <c r="J23" s="164" t="s">
        <v>130</v>
      </c>
      <c r="K23" s="166">
        <f t="shared" si="1"/>
        <v>0.007638888889</v>
      </c>
    </row>
    <row r="24">
      <c r="A24" s="162">
        <v>20.0</v>
      </c>
      <c r="B24" s="163">
        <v>46121.0</v>
      </c>
      <c r="C24" s="164" t="s">
        <v>46</v>
      </c>
      <c r="D24" s="165">
        <v>0.4895833333333333</v>
      </c>
      <c r="E24" s="165">
        <v>0.5027777777777778</v>
      </c>
      <c r="F24" s="164">
        <v>84.03</v>
      </c>
      <c r="G24" s="164">
        <v>82.14</v>
      </c>
      <c r="H24" s="164">
        <v>15.16</v>
      </c>
      <c r="I24" s="164">
        <v>5.0</v>
      </c>
      <c r="J24" s="164" t="s">
        <v>130</v>
      </c>
      <c r="K24" s="166">
        <f t="shared" si="1"/>
        <v>0.01319444444</v>
      </c>
    </row>
    <row r="25">
      <c r="A25" s="162">
        <v>21.0</v>
      </c>
      <c r="B25" s="164"/>
      <c r="C25" s="164" t="s">
        <v>46</v>
      </c>
      <c r="D25" s="167">
        <v>0.0</v>
      </c>
      <c r="E25" s="167">
        <v>0.0</v>
      </c>
      <c r="F25" s="169"/>
      <c r="G25" s="169"/>
      <c r="H25" s="164"/>
      <c r="I25" s="169"/>
      <c r="J25" s="169"/>
      <c r="K25" s="166">
        <f t="shared" si="1"/>
        <v>0</v>
      </c>
    </row>
    <row r="26">
      <c r="A26" s="162">
        <v>22.0</v>
      </c>
      <c r="B26" s="164"/>
      <c r="C26" s="164" t="s">
        <v>46</v>
      </c>
      <c r="D26" s="167">
        <v>0.0</v>
      </c>
      <c r="E26" s="167">
        <v>0.0</v>
      </c>
      <c r="F26" s="169"/>
      <c r="G26" s="169"/>
      <c r="H26" s="169"/>
      <c r="I26" s="169"/>
      <c r="J26" s="169"/>
      <c r="K26" s="166">
        <f t="shared" si="1"/>
        <v>0</v>
      </c>
    </row>
    <row r="27">
      <c r="A27" s="162">
        <v>23.0</v>
      </c>
      <c r="B27" s="164"/>
      <c r="C27" s="164" t="s">
        <v>46</v>
      </c>
      <c r="D27" s="167">
        <v>0.0</v>
      </c>
      <c r="E27" s="167">
        <v>0.0</v>
      </c>
      <c r="F27" s="169"/>
      <c r="G27" s="169"/>
      <c r="H27" s="169"/>
      <c r="I27" s="169"/>
      <c r="J27" s="169"/>
      <c r="K27" s="166">
        <f t="shared" si="1"/>
        <v>0</v>
      </c>
    </row>
    <row r="28">
      <c r="A28" s="162">
        <v>24.0</v>
      </c>
      <c r="B28" s="164"/>
      <c r="C28" s="164" t="s">
        <v>46</v>
      </c>
      <c r="D28" s="167">
        <v>0.0</v>
      </c>
      <c r="E28" s="167">
        <v>0.0</v>
      </c>
      <c r="F28" s="168"/>
      <c r="G28" s="169"/>
      <c r="H28" s="169"/>
      <c r="I28" s="169"/>
      <c r="J28" s="169"/>
      <c r="K28" s="166">
        <f t="shared" si="1"/>
        <v>0</v>
      </c>
    </row>
    <row r="29">
      <c r="A29" s="162">
        <v>25.0</v>
      </c>
      <c r="B29" s="164"/>
      <c r="C29" s="164" t="s">
        <v>46</v>
      </c>
      <c r="D29" s="167">
        <v>0.0</v>
      </c>
      <c r="E29" s="167">
        <v>0.0</v>
      </c>
      <c r="F29" s="168"/>
      <c r="G29" s="169"/>
      <c r="H29" s="169"/>
      <c r="I29" s="169"/>
      <c r="J29" s="169"/>
      <c r="K29" s="166">
        <f t="shared" si="1"/>
        <v>0</v>
      </c>
    </row>
    <row r="30">
      <c r="A30" s="162">
        <v>26.0</v>
      </c>
      <c r="B30" s="164"/>
      <c r="C30" s="164" t="s">
        <v>46</v>
      </c>
      <c r="D30" s="167">
        <v>0.0</v>
      </c>
      <c r="E30" s="167">
        <v>0.0</v>
      </c>
      <c r="F30" s="168"/>
      <c r="G30" s="169"/>
      <c r="H30" s="169"/>
      <c r="I30" s="169"/>
      <c r="J30" s="169"/>
      <c r="K30" s="166">
        <f t="shared" si="1"/>
        <v>0</v>
      </c>
    </row>
    <row r="31">
      <c r="A31" s="162">
        <v>27.0</v>
      </c>
      <c r="B31" s="164"/>
      <c r="C31" s="164" t="s">
        <v>46</v>
      </c>
      <c r="D31" s="167">
        <v>0.0</v>
      </c>
      <c r="E31" s="167">
        <v>0.0</v>
      </c>
      <c r="F31" s="168"/>
      <c r="G31" s="169"/>
      <c r="H31" s="169"/>
      <c r="I31" s="169"/>
      <c r="J31" s="169"/>
      <c r="K31" s="166">
        <f t="shared" si="1"/>
        <v>0</v>
      </c>
    </row>
    <row r="32">
      <c r="A32" s="162">
        <v>28.0</v>
      </c>
      <c r="B32" s="164"/>
      <c r="C32" s="164" t="s">
        <v>46</v>
      </c>
      <c r="D32" s="167">
        <v>0.0</v>
      </c>
      <c r="E32" s="167">
        <v>0.0</v>
      </c>
      <c r="F32" s="168"/>
      <c r="G32" s="169"/>
      <c r="H32" s="169"/>
      <c r="I32" s="169"/>
      <c r="J32" s="169"/>
      <c r="K32" s="166">
        <f t="shared" si="1"/>
        <v>0</v>
      </c>
    </row>
    <row r="33">
      <c r="A33" s="162">
        <v>29.0</v>
      </c>
      <c r="B33" s="164"/>
      <c r="C33" s="164" t="s">
        <v>46</v>
      </c>
      <c r="D33" s="167">
        <v>0.0</v>
      </c>
      <c r="E33" s="167">
        <v>0.0</v>
      </c>
      <c r="F33" s="168"/>
      <c r="G33" s="169"/>
      <c r="H33" s="169"/>
      <c r="I33" s="169"/>
      <c r="J33" s="169"/>
      <c r="K33" s="166">
        <f t="shared" si="1"/>
        <v>0</v>
      </c>
    </row>
    <row r="34">
      <c r="A34" s="162">
        <v>30.0</v>
      </c>
      <c r="B34" s="164"/>
      <c r="C34" s="164" t="s">
        <v>46</v>
      </c>
      <c r="D34" s="167">
        <v>0.0</v>
      </c>
      <c r="E34" s="167">
        <v>0.0</v>
      </c>
      <c r="F34" s="168"/>
      <c r="G34" s="169"/>
      <c r="H34" s="169"/>
      <c r="I34" s="169"/>
      <c r="J34" s="169"/>
      <c r="K34" s="166">
        <f t="shared" si="1"/>
        <v>0</v>
      </c>
    </row>
    <row r="35">
      <c r="A35" s="244">
        <v>31.0</v>
      </c>
      <c r="B35" s="164"/>
      <c r="C35" s="164" t="s">
        <v>46</v>
      </c>
      <c r="D35" s="167">
        <v>0.0</v>
      </c>
      <c r="E35" s="167">
        <v>0.0</v>
      </c>
      <c r="F35" s="168"/>
      <c r="G35" s="169"/>
      <c r="H35" s="169"/>
      <c r="I35" s="169"/>
      <c r="J35" s="168"/>
      <c r="K35" s="166">
        <f t="shared" si="1"/>
        <v>0</v>
      </c>
    </row>
    <row r="36">
      <c r="A36" s="244">
        <v>32.0</v>
      </c>
      <c r="B36" s="164"/>
      <c r="C36" s="164" t="s">
        <v>46</v>
      </c>
      <c r="D36" s="167">
        <v>0.0</v>
      </c>
      <c r="E36" s="167">
        <v>0.0</v>
      </c>
      <c r="F36" s="168"/>
      <c r="G36" s="169"/>
      <c r="H36" s="169"/>
      <c r="I36" s="169"/>
      <c r="J36" s="168"/>
      <c r="K36" s="166">
        <f t="shared" si="1"/>
        <v>0</v>
      </c>
    </row>
    <row r="37">
      <c r="A37" s="244">
        <v>33.0</v>
      </c>
      <c r="B37" s="164"/>
      <c r="C37" s="164" t="s">
        <v>46</v>
      </c>
      <c r="D37" s="167">
        <v>0.0</v>
      </c>
      <c r="E37" s="167">
        <v>0.0</v>
      </c>
      <c r="F37" s="168"/>
      <c r="G37" s="169"/>
      <c r="H37" s="169"/>
      <c r="I37" s="169"/>
      <c r="J37" s="168"/>
      <c r="K37" s="166">
        <f t="shared" si="1"/>
        <v>0</v>
      </c>
    </row>
    <row r="38">
      <c r="A38" s="244">
        <v>34.0</v>
      </c>
      <c r="B38" s="164"/>
      <c r="C38" s="164" t="s">
        <v>46</v>
      </c>
      <c r="D38" s="167">
        <v>0.0</v>
      </c>
      <c r="E38" s="167">
        <v>0.0</v>
      </c>
      <c r="F38" s="168"/>
      <c r="G38" s="169"/>
      <c r="H38" s="169"/>
      <c r="I38" s="169"/>
      <c r="J38" s="168"/>
      <c r="K38" s="166">
        <f t="shared" si="1"/>
        <v>0</v>
      </c>
    </row>
    <row r="39">
      <c r="A39" s="244">
        <v>35.0</v>
      </c>
      <c r="B39" s="164"/>
      <c r="C39" s="164" t="s">
        <v>46</v>
      </c>
      <c r="D39" s="167">
        <v>0.0</v>
      </c>
      <c r="E39" s="167">
        <v>0.0</v>
      </c>
      <c r="F39" s="168"/>
      <c r="G39" s="169"/>
      <c r="H39" s="169"/>
      <c r="I39" s="169"/>
      <c r="J39" s="168"/>
      <c r="K39" s="166">
        <f t="shared" si="1"/>
        <v>0</v>
      </c>
    </row>
    <row r="40">
      <c r="A40" s="244">
        <v>36.0</v>
      </c>
      <c r="B40" s="164"/>
      <c r="C40" s="164" t="s">
        <v>46</v>
      </c>
      <c r="D40" s="167">
        <v>0.0</v>
      </c>
      <c r="E40" s="167">
        <v>0.0</v>
      </c>
      <c r="F40" s="168"/>
      <c r="G40" s="169"/>
      <c r="H40" s="169"/>
      <c r="I40" s="169"/>
      <c r="J40" s="168"/>
      <c r="K40" s="166">
        <f t="shared" si="1"/>
        <v>0</v>
      </c>
    </row>
    <row r="41">
      <c r="A41" s="244">
        <v>37.0</v>
      </c>
      <c r="B41" s="164"/>
      <c r="C41" s="164" t="s">
        <v>46</v>
      </c>
      <c r="D41" s="167">
        <v>0.0</v>
      </c>
      <c r="E41" s="167">
        <v>0.0</v>
      </c>
      <c r="F41" s="168"/>
      <c r="G41" s="168"/>
      <c r="H41" s="168"/>
      <c r="I41" s="168"/>
      <c r="J41" s="168"/>
      <c r="K41" s="166">
        <f t="shared" si="1"/>
        <v>0</v>
      </c>
    </row>
    <row r="42">
      <c r="A42" s="244">
        <v>38.0</v>
      </c>
      <c r="B42" s="164"/>
      <c r="C42" s="164" t="s">
        <v>46</v>
      </c>
      <c r="D42" s="167">
        <v>0.0</v>
      </c>
      <c r="E42" s="167">
        <v>0.0</v>
      </c>
      <c r="F42" s="168"/>
      <c r="G42" s="168"/>
      <c r="H42" s="168"/>
      <c r="I42" s="168"/>
      <c r="J42" s="168"/>
      <c r="K42" s="166">
        <f t="shared" si="1"/>
        <v>0</v>
      </c>
    </row>
    <row r="43">
      <c r="A43" s="244">
        <v>39.0</v>
      </c>
      <c r="B43" s="164"/>
      <c r="C43" s="164" t="s">
        <v>46</v>
      </c>
      <c r="D43" s="167">
        <v>0.0</v>
      </c>
      <c r="E43" s="167">
        <v>0.0</v>
      </c>
      <c r="F43" s="168"/>
      <c r="G43" s="168"/>
      <c r="H43" s="168"/>
      <c r="I43" s="168"/>
      <c r="J43" s="168"/>
      <c r="K43" s="166">
        <f t="shared" si="1"/>
        <v>0</v>
      </c>
    </row>
    <row r="44">
      <c r="A44" s="244">
        <v>40.0</v>
      </c>
      <c r="B44" s="164"/>
      <c r="C44" s="164" t="s">
        <v>46</v>
      </c>
      <c r="D44" s="167">
        <v>0.0</v>
      </c>
      <c r="E44" s="167">
        <v>0.0</v>
      </c>
      <c r="F44" s="168"/>
      <c r="G44" s="168"/>
      <c r="H44" s="168"/>
      <c r="I44" s="168"/>
      <c r="J44" s="168"/>
      <c r="K44" s="166">
        <f t="shared" si="1"/>
        <v>0</v>
      </c>
    </row>
    <row r="45">
      <c r="A45" s="244">
        <v>41.0</v>
      </c>
      <c r="B45" s="164"/>
      <c r="C45" s="164" t="s">
        <v>46</v>
      </c>
      <c r="D45" s="167">
        <v>0.0</v>
      </c>
      <c r="E45" s="167">
        <v>0.0</v>
      </c>
      <c r="F45" s="168"/>
      <c r="G45" s="168"/>
      <c r="H45" s="168"/>
      <c r="I45" s="168"/>
      <c r="J45" s="168"/>
      <c r="K45" s="166">
        <f t="shared" si="1"/>
        <v>0</v>
      </c>
    </row>
    <row r="46">
      <c r="A46" s="244">
        <v>42.0</v>
      </c>
      <c r="B46" s="164"/>
      <c r="C46" s="164" t="s">
        <v>46</v>
      </c>
      <c r="D46" s="167">
        <v>0.0</v>
      </c>
      <c r="E46" s="167">
        <v>0.0</v>
      </c>
      <c r="F46" s="168"/>
      <c r="G46" s="168"/>
      <c r="H46" s="168"/>
      <c r="I46" s="168"/>
      <c r="J46" s="168"/>
      <c r="K46" s="166">
        <f t="shared" si="1"/>
        <v>0</v>
      </c>
    </row>
    <row r="47">
      <c r="A47" s="244">
        <v>43.0</v>
      </c>
      <c r="B47" s="164"/>
      <c r="C47" s="164" t="s">
        <v>46</v>
      </c>
      <c r="D47" s="167">
        <v>0.0</v>
      </c>
      <c r="E47" s="167">
        <v>0.0</v>
      </c>
      <c r="F47" s="168"/>
      <c r="G47" s="168"/>
      <c r="H47" s="168"/>
      <c r="I47" s="168"/>
      <c r="J47" s="168"/>
      <c r="K47" s="166">
        <f t="shared" si="1"/>
        <v>0</v>
      </c>
    </row>
    <row r="48">
      <c r="A48" s="244">
        <v>44.0</v>
      </c>
      <c r="B48" s="164"/>
      <c r="C48" s="164" t="s">
        <v>46</v>
      </c>
      <c r="D48" s="167">
        <v>0.0</v>
      </c>
      <c r="E48" s="167">
        <v>0.0</v>
      </c>
      <c r="F48" s="168"/>
      <c r="G48" s="168"/>
      <c r="H48" s="168"/>
      <c r="I48" s="168"/>
      <c r="J48" s="168"/>
      <c r="K48" s="166">
        <f t="shared" si="1"/>
        <v>0</v>
      </c>
    </row>
    <row r="49">
      <c r="A49" s="244">
        <v>45.0</v>
      </c>
      <c r="B49" s="164"/>
      <c r="C49" s="164" t="s">
        <v>46</v>
      </c>
      <c r="D49" s="167">
        <v>0.0</v>
      </c>
      <c r="E49" s="167">
        <v>0.0</v>
      </c>
      <c r="F49" s="168"/>
      <c r="G49" s="168"/>
      <c r="H49" s="168"/>
      <c r="I49" s="168"/>
      <c r="J49" s="168"/>
      <c r="K49" s="166">
        <f t="shared" si="1"/>
        <v>0</v>
      </c>
    </row>
    <row r="50">
      <c r="A50" s="244">
        <v>46.0</v>
      </c>
      <c r="B50" s="164"/>
      <c r="C50" s="164" t="s">
        <v>46</v>
      </c>
      <c r="D50" s="167">
        <v>0.0</v>
      </c>
      <c r="E50" s="167">
        <v>0.0</v>
      </c>
      <c r="F50" s="168"/>
      <c r="G50" s="168"/>
      <c r="H50" s="168"/>
      <c r="I50" s="168"/>
      <c r="J50" s="168"/>
      <c r="K50" s="166">
        <f t="shared" si="1"/>
        <v>0</v>
      </c>
    </row>
    <row r="51">
      <c r="A51" s="244">
        <v>47.0</v>
      </c>
      <c r="B51" s="164"/>
      <c r="C51" s="164" t="s">
        <v>46</v>
      </c>
      <c r="D51" s="167">
        <v>0.0</v>
      </c>
      <c r="E51" s="167">
        <v>0.0</v>
      </c>
      <c r="F51" s="168"/>
      <c r="G51" s="168"/>
      <c r="H51" s="168"/>
      <c r="I51" s="168"/>
      <c r="J51" s="168"/>
      <c r="K51" s="166">
        <f t="shared" si="1"/>
        <v>0</v>
      </c>
    </row>
    <row r="52">
      <c r="A52" s="244">
        <v>48.0</v>
      </c>
      <c r="B52" s="164"/>
      <c r="C52" s="164" t="s">
        <v>46</v>
      </c>
      <c r="D52" s="167">
        <v>0.0</v>
      </c>
      <c r="E52" s="167">
        <v>0.0</v>
      </c>
      <c r="F52" s="168"/>
      <c r="G52" s="168"/>
      <c r="H52" s="168"/>
      <c r="I52" s="168"/>
      <c r="J52" s="168"/>
      <c r="K52" s="166">
        <f t="shared" si="1"/>
        <v>0</v>
      </c>
    </row>
    <row r="53">
      <c r="A53" s="244">
        <v>49.0</v>
      </c>
      <c r="B53" s="164"/>
      <c r="C53" s="164" t="s">
        <v>46</v>
      </c>
      <c r="D53" s="167">
        <v>0.0</v>
      </c>
      <c r="E53" s="167">
        <v>0.0</v>
      </c>
      <c r="F53" s="168"/>
      <c r="G53" s="168"/>
      <c r="H53" s="168"/>
      <c r="I53" s="168"/>
      <c r="J53" s="168"/>
      <c r="K53" s="166">
        <f t="shared" si="1"/>
        <v>0</v>
      </c>
    </row>
    <row r="54">
      <c r="A54" s="244">
        <v>50.0</v>
      </c>
      <c r="B54" s="164"/>
      <c r="C54" s="164" t="s">
        <v>46</v>
      </c>
      <c r="D54" s="167">
        <v>0.0</v>
      </c>
      <c r="E54" s="167">
        <v>0.0</v>
      </c>
      <c r="F54" s="168"/>
      <c r="G54" s="168"/>
      <c r="H54" s="168"/>
      <c r="I54" s="168"/>
      <c r="J54" s="168"/>
      <c r="K54" s="166">
        <f t="shared" si="1"/>
        <v>0</v>
      </c>
    </row>
    <row r="55">
      <c r="A55" s="244">
        <v>51.0</v>
      </c>
      <c r="B55" s="164"/>
      <c r="C55" s="164" t="s">
        <v>46</v>
      </c>
      <c r="D55" s="167">
        <v>0.0</v>
      </c>
      <c r="E55" s="167">
        <v>0.0</v>
      </c>
      <c r="F55" s="168"/>
      <c r="G55" s="168"/>
      <c r="H55" s="168"/>
      <c r="I55" s="168"/>
      <c r="J55" s="168"/>
      <c r="K55" s="166">
        <f t="shared" si="1"/>
        <v>0</v>
      </c>
    </row>
    <row r="56">
      <c r="A56" s="244">
        <v>52.0</v>
      </c>
      <c r="B56" s="164"/>
      <c r="C56" s="164" t="s">
        <v>46</v>
      </c>
      <c r="D56" s="167">
        <v>0.0</v>
      </c>
      <c r="E56" s="167">
        <v>0.0</v>
      </c>
      <c r="F56" s="168"/>
      <c r="G56" s="168"/>
      <c r="H56" s="168"/>
      <c r="I56" s="168"/>
      <c r="J56" s="168"/>
      <c r="K56" s="166">
        <f t="shared" si="1"/>
        <v>0</v>
      </c>
    </row>
    <row r="57">
      <c r="A57" s="244">
        <v>53.0</v>
      </c>
      <c r="B57" s="164"/>
      <c r="C57" s="164" t="s">
        <v>46</v>
      </c>
      <c r="D57" s="167">
        <v>0.0</v>
      </c>
      <c r="E57" s="167">
        <v>0.0</v>
      </c>
      <c r="F57" s="168"/>
      <c r="G57" s="168"/>
      <c r="H57" s="168"/>
      <c r="I57" s="168"/>
      <c r="J57" s="168"/>
      <c r="K57" s="166">
        <f t="shared" si="1"/>
        <v>0</v>
      </c>
    </row>
    <row r="58">
      <c r="A58" s="244">
        <v>54.0</v>
      </c>
      <c r="B58" s="164"/>
      <c r="C58" s="164" t="s">
        <v>46</v>
      </c>
      <c r="D58" s="167">
        <v>0.0</v>
      </c>
      <c r="E58" s="167">
        <v>0.0</v>
      </c>
      <c r="F58" s="168"/>
      <c r="G58" s="168"/>
      <c r="H58" s="168"/>
      <c r="I58" s="168"/>
      <c r="J58" s="168"/>
      <c r="K58" s="166">
        <f t="shared" si="1"/>
        <v>0</v>
      </c>
    </row>
    <row r="59">
      <c r="A59" s="244">
        <v>55.0</v>
      </c>
      <c r="B59" s="164"/>
      <c r="C59" s="164" t="s">
        <v>46</v>
      </c>
      <c r="D59" s="167">
        <v>0.0</v>
      </c>
      <c r="E59" s="167">
        <v>0.0</v>
      </c>
      <c r="F59" s="168"/>
      <c r="G59" s="168"/>
      <c r="H59" s="168"/>
      <c r="I59" s="168"/>
      <c r="J59" s="168"/>
      <c r="K59" s="166">
        <f t="shared" si="1"/>
        <v>0</v>
      </c>
    </row>
    <row r="60">
      <c r="A60" s="244">
        <v>56.0</v>
      </c>
      <c r="B60" s="164"/>
      <c r="C60" s="164" t="s">
        <v>46</v>
      </c>
      <c r="D60" s="167">
        <v>0.0</v>
      </c>
      <c r="E60" s="167">
        <v>0.0</v>
      </c>
      <c r="F60" s="168"/>
      <c r="G60" s="168"/>
      <c r="H60" s="168"/>
      <c r="I60" s="168"/>
      <c r="J60" s="168"/>
      <c r="K60" s="166">
        <f t="shared" si="1"/>
        <v>0</v>
      </c>
    </row>
    <row r="61">
      <c r="A61" s="244">
        <v>57.0</v>
      </c>
      <c r="B61" s="164"/>
      <c r="C61" s="164" t="s">
        <v>46</v>
      </c>
      <c r="D61" s="167">
        <v>0.0</v>
      </c>
      <c r="E61" s="167">
        <v>0.0</v>
      </c>
      <c r="F61" s="168"/>
      <c r="G61" s="168"/>
      <c r="H61" s="168"/>
      <c r="I61" s="168"/>
      <c r="J61" s="168"/>
      <c r="K61" s="166">
        <f t="shared" si="1"/>
        <v>0</v>
      </c>
    </row>
    <row r="62">
      <c r="A62" s="244">
        <v>58.0</v>
      </c>
      <c r="B62" s="164"/>
      <c r="C62" s="164" t="s">
        <v>46</v>
      </c>
      <c r="D62" s="167">
        <v>0.0</v>
      </c>
      <c r="E62" s="167">
        <v>0.0</v>
      </c>
      <c r="F62" s="168"/>
      <c r="G62" s="168"/>
      <c r="H62" s="168"/>
      <c r="I62" s="168"/>
      <c r="J62" s="168"/>
      <c r="K62" s="166">
        <f t="shared" si="1"/>
        <v>0</v>
      </c>
    </row>
    <row r="63">
      <c r="A63" s="244">
        <v>59.0</v>
      </c>
      <c r="B63" s="164"/>
      <c r="C63" s="164" t="s">
        <v>46</v>
      </c>
      <c r="D63" s="167">
        <v>0.0</v>
      </c>
      <c r="E63" s="167">
        <v>0.0</v>
      </c>
      <c r="F63" s="168"/>
      <c r="G63" s="168"/>
      <c r="H63" s="168"/>
      <c r="I63" s="168"/>
      <c r="J63" s="168"/>
      <c r="K63" s="166">
        <f t="shared" si="1"/>
        <v>0</v>
      </c>
    </row>
    <row r="64">
      <c r="A64" s="244">
        <v>60.0</v>
      </c>
      <c r="B64" s="164"/>
      <c r="C64" s="164" t="s">
        <v>46</v>
      </c>
      <c r="D64" s="167">
        <v>0.0</v>
      </c>
      <c r="E64" s="167">
        <v>0.0</v>
      </c>
      <c r="F64" s="168"/>
      <c r="G64" s="168"/>
      <c r="H64" s="168"/>
      <c r="I64" s="168"/>
      <c r="J64" s="168"/>
      <c r="K64" s="166">
        <f t="shared" si="1"/>
        <v>0</v>
      </c>
    </row>
    <row r="65">
      <c r="A65" s="244">
        <v>61.0</v>
      </c>
      <c r="B65" s="164"/>
      <c r="C65" s="164" t="s">
        <v>46</v>
      </c>
      <c r="D65" s="167">
        <v>0.0</v>
      </c>
      <c r="E65" s="167">
        <v>0.0</v>
      </c>
      <c r="F65" s="168"/>
      <c r="G65" s="168"/>
      <c r="H65" s="168"/>
      <c r="I65" s="168"/>
      <c r="J65" s="168"/>
      <c r="K65" s="166">
        <f t="shared" si="1"/>
        <v>0</v>
      </c>
    </row>
    <row r="66">
      <c r="A66" s="244">
        <v>62.0</v>
      </c>
      <c r="B66" s="164"/>
      <c r="C66" s="164" t="s">
        <v>46</v>
      </c>
      <c r="D66" s="167">
        <v>0.0</v>
      </c>
      <c r="E66" s="167">
        <v>0.0</v>
      </c>
      <c r="F66" s="168"/>
      <c r="G66" s="168"/>
      <c r="H66" s="168"/>
      <c r="I66" s="168"/>
      <c r="J66" s="168"/>
      <c r="K66" s="166">
        <f t="shared" si="1"/>
        <v>0</v>
      </c>
    </row>
    <row r="67">
      <c r="A67" s="244">
        <v>63.0</v>
      </c>
      <c r="B67" s="164"/>
      <c r="C67" s="164" t="s">
        <v>46</v>
      </c>
      <c r="D67" s="167">
        <v>0.0</v>
      </c>
      <c r="E67" s="167">
        <v>0.0</v>
      </c>
      <c r="F67" s="168"/>
      <c r="G67" s="168"/>
      <c r="H67" s="168"/>
      <c r="I67" s="168"/>
      <c r="J67" s="168"/>
      <c r="K67" s="166">
        <f t="shared" si="1"/>
        <v>0</v>
      </c>
    </row>
    <row r="68">
      <c r="A68" s="244">
        <v>64.0</v>
      </c>
      <c r="B68" s="164"/>
      <c r="C68" s="164" t="s">
        <v>46</v>
      </c>
      <c r="D68" s="167">
        <v>0.0</v>
      </c>
      <c r="E68" s="167">
        <v>0.0</v>
      </c>
      <c r="F68" s="168"/>
      <c r="G68" s="168"/>
      <c r="H68" s="168"/>
      <c r="I68" s="168"/>
      <c r="J68" s="168"/>
      <c r="K68" s="166">
        <f t="shared" si="1"/>
        <v>0</v>
      </c>
    </row>
    <row r="69">
      <c r="A69" s="244">
        <v>65.0</v>
      </c>
      <c r="B69" s="164"/>
      <c r="C69" s="164" t="s">
        <v>46</v>
      </c>
      <c r="D69" s="167">
        <v>0.0</v>
      </c>
      <c r="E69" s="167">
        <v>0.0</v>
      </c>
      <c r="F69" s="168"/>
      <c r="G69" s="168"/>
      <c r="H69" s="168"/>
      <c r="I69" s="168"/>
      <c r="J69" s="168"/>
      <c r="K69" s="166">
        <f t="shared" si="1"/>
        <v>0</v>
      </c>
    </row>
    <row r="70">
      <c r="A70" s="244">
        <v>66.0</v>
      </c>
      <c r="B70" s="164"/>
      <c r="C70" s="164" t="s">
        <v>46</v>
      </c>
      <c r="D70" s="167">
        <v>0.0</v>
      </c>
      <c r="E70" s="167">
        <v>0.0</v>
      </c>
      <c r="F70" s="168"/>
      <c r="G70" s="168"/>
      <c r="H70" s="168"/>
      <c r="I70" s="168"/>
      <c r="J70" s="168"/>
      <c r="K70" s="166">
        <f t="shared" si="1"/>
        <v>0</v>
      </c>
    </row>
    <row r="71">
      <c r="A71" s="244">
        <v>67.0</v>
      </c>
      <c r="B71" s="164"/>
      <c r="C71" s="164" t="s">
        <v>46</v>
      </c>
      <c r="D71" s="167">
        <v>0.0</v>
      </c>
      <c r="E71" s="167">
        <v>0.0</v>
      </c>
      <c r="F71" s="168"/>
      <c r="G71" s="168"/>
      <c r="H71" s="168"/>
      <c r="I71" s="168"/>
      <c r="J71" s="168"/>
      <c r="K71" s="166">
        <f t="shared" si="1"/>
        <v>0</v>
      </c>
    </row>
    <row r="72">
      <c r="A72" s="244">
        <v>68.0</v>
      </c>
      <c r="B72" s="164"/>
      <c r="C72" s="164" t="s">
        <v>46</v>
      </c>
      <c r="D72" s="167">
        <v>0.0</v>
      </c>
      <c r="E72" s="167">
        <v>0.0</v>
      </c>
      <c r="F72" s="168"/>
      <c r="G72" s="168"/>
      <c r="H72" s="168"/>
      <c r="I72" s="168"/>
      <c r="J72" s="168"/>
      <c r="K72" s="166">
        <f t="shared" si="1"/>
        <v>0</v>
      </c>
    </row>
    <row r="73">
      <c r="A73" s="244">
        <v>69.0</v>
      </c>
      <c r="B73" s="164"/>
      <c r="C73" s="164" t="s">
        <v>46</v>
      </c>
      <c r="D73" s="167">
        <v>0.0</v>
      </c>
      <c r="E73" s="167">
        <v>0.0</v>
      </c>
      <c r="F73" s="168"/>
      <c r="G73" s="168"/>
      <c r="H73" s="168"/>
      <c r="I73" s="168"/>
      <c r="J73" s="168"/>
      <c r="K73" s="166">
        <f t="shared" si="1"/>
        <v>0</v>
      </c>
    </row>
    <row r="74">
      <c r="A74" s="244">
        <v>70.0</v>
      </c>
      <c r="B74" s="164"/>
      <c r="C74" s="164" t="s">
        <v>46</v>
      </c>
      <c r="D74" s="167">
        <v>0.0</v>
      </c>
      <c r="E74" s="167">
        <v>0.0</v>
      </c>
      <c r="F74" s="168"/>
      <c r="G74" s="168"/>
      <c r="H74" s="168"/>
      <c r="I74" s="168"/>
      <c r="J74" s="168"/>
      <c r="K74" s="166">
        <f t="shared" si="1"/>
        <v>0</v>
      </c>
    </row>
    <row r="75">
      <c r="A75" s="244">
        <v>71.0</v>
      </c>
      <c r="B75" s="164"/>
      <c r="C75" s="164" t="s">
        <v>46</v>
      </c>
      <c r="D75" s="167">
        <v>0.0</v>
      </c>
      <c r="E75" s="167">
        <v>0.0</v>
      </c>
      <c r="F75" s="168"/>
      <c r="G75" s="168"/>
      <c r="H75" s="168"/>
      <c r="I75" s="168"/>
      <c r="J75" s="168"/>
      <c r="K75" s="166">
        <f t="shared" si="1"/>
        <v>0</v>
      </c>
    </row>
    <row r="76">
      <c r="A76" s="244">
        <v>72.0</v>
      </c>
      <c r="B76" s="164"/>
      <c r="C76" s="164" t="s">
        <v>46</v>
      </c>
      <c r="D76" s="167">
        <v>0.0</v>
      </c>
      <c r="E76" s="167">
        <v>0.0</v>
      </c>
      <c r="F76" s="168"/>
      <c r="G76" s="168"/>
      <c r="H76" s="168"/>
      <c r="I76" s="168"/>
      <c r="J76" s="168"/>
      <c r="K76" s="166">
        <f t="shared" si="1"/>
        <v>0</v>
      </c>
    </row>
    <row r="77">
      <c r="A77" s="244">
        <v>73.0</v>
      </c>
      <c r="B77" s="164"/>
      <c r="C77" s="164" t="s">
        <v>46</v>
      </c>
      <c r="D77" s="167">
        <v>0.0</v>
      </c>
      <c r="E77" s="167">
        <v>0.0</v>
      </c>
      <c r="F77" s="168"/>
      <c r="G77" s="168"/>
      <c r="H77" s="168"/>
      <c r="I77" s="168"/>
      <c r="J77" s="168"/>
      <c r="K77" s="166">
        <f t="shared" si="1"/>
        <v>0</v>
      </c>
    </row>
    <row r="78">
      <c r="A78" s="244">
        <v>74.0</v>
      </c>
      <c r="B78" s="164"/>
      <c r="C78" s="164" t="s">
        <v>46</v>
      </c>
      <c r="D78" s="167">
        <v>0.0</v>
      </c>
      <c r="E78" s="167">
        <v>0.0</v>
      </c>
      <c r="F78" s="168"/>
      <c r="G78" s="168"/>
      <c r="H78" s="168"/>
      <c r="I78" s="168"/>
      <c r="J78" s="168"/>
      <c r="K78" s="166">
        <f t="shared" si="1"/>
        <v>0</v>
      </c>
    </row>
    <row r="79">
      <c r="A79" s="244">
        <v>75.0</v>
      </c>
      <c r="B79" s="164"/>
      <c r="C79" s="164" t="s">
        <v>46</v>
      </c>
      <c r="D79" s="167">
        <v>0.0</v>
      </c>
      <c r="E79" s="167">
        <v>0.0</v>
      </c>
      <c r="F79" s="168"/>
      <c r="G79" s="168"/>
      <c r="H79" s="168"/>
      <c r="I79" s="168"/>
      <c r="J79" s="168"/>
      <c r="K79" s="166">
        <f t="shared" si="1"/>
        <v>0</v>
      </c>
    </row>
    <row r="80">
      <c r="A80" s="244">
        <v>76.0</v>
      </c>
      <c r="B80" s="164"/>
      <c r="C80" s="164" t="s">
        <v>46</v>
      </c>
      <c r="D80" s="167">
        <v>0.0</v>
      </c>
      <c r="E80" s="167">
        <v>0.0</v>
      </c>
      <c r="F80" s="168"/>
      <c r="G80" s="168"/>
      <c r="H80" s="168"/>
      <c r="I80" s="168"/>
      <c r="J80" s="168"/>
      <c r="K80" s="166">
        <f t="shared" si="1"/>
        <v>0</v>
      </c>
    </row>
    <row r="81">
      <c r="A81" s="244">
        <v>77.0</v>
      </c>
      <c r="B81" s="164"/>
      <c r="C81" s="164" t="s">
        <v>46</v>
      </c>
      <c r="D81" s="167">
        <v>0.0</v>
      </c>
      <c r="E81" s="167">
        <v>0.0</v>
      </c>
      <c r="F81" s="168"/>
      <c r="G81" s="168"/>
      <c r="H81" s="168"/>
      <c r="I81" s="168"/>
      <c r="J81" s="168"/>
      <c r="K81" s="166">
        <f t="shared" si="1"/>
        <v>0</v>
      </c>
    </row>
  </sheetData>
  <mergeCells count="13">
    <mergeCell ref="G3:G4"/>
    <mergeCell ref="H3:H4"/>
    <mergeCell ref="I3:I4"/>
    <mergeCell ref="J3:J4"/>
    <mergeCell ref="M15:Q15"/>
    <mergeCell ref="A1:K2"/>
    <mergeCell ref="A3:A4"/>
    <mergeCell ref="B3:B4"/>
    <mergeCell ref="C3:C4"/>
    <mergeCell ref="D3:D4"/>
    <mergeCell ref="E3:E4"/>
    <mergeCell ref="F3:F4"/>
    <mergeCell ref="K3:K4"/>
  </mergeCells>
  <conditionalFormatting sqref="J5:J81">
    <cfRule type="containsText" dxfId="7" priority="1" operator="containsText" text="oui">
      <formula>NOT(ISERROR(SEARCH(("oui"),(J5))))</formula>
    </cfRule>
  </conditionalFormatting>
  <conditionalFormatting sqref="J5:J81">
    <cfRule type="containsText" dxfId="6" priority="2" operator="containsText" text="non">
      <formula>NOT(ISERROR(SEARCH(("non"),(J5))))</formula>
    </cfRule>
  </conditionalFormatting>
  <conditionalFormatting sqref="G5:G81">
    <cfRule type="cellIs" dxfId="7" priority="3" operator="between">
      <formula>82</formula>
      <formula>82.3</formula>
    </cfRule>
  </conditionalFormatting>
  <conditionalFormatting sqref="G5:G81">
    <cfRule type="cellIs" dxfId="6" priority="4" operator="notBetween">
      <formula>82</formula>
      <formula>82.3</formula>
    </cfRule>
  </conditionalFormatting>
  <conditionalFormatting sqref="F5:F81">
    <cfRule type="cellIs" dxfId="6" priority="5" operator="notBetween">
      <formula>83.5</formula>
      <formula>84.5</formula>
    </cfRule>
  </conditionalFormatting>
  <conditionalFormatting sqref="F5:F81">
    <cfRule type="cellIs" dxfId="11" priority="6" operator="between">
      <formula>83.5</formula>
      <formula>84.5</formula>
    </cfRule>
  </conditionalFormatting>
  <conditionalFormatting sqref="H5:H81">
    <cfRule type="cellIs" dxfId="15" priority="7" operator="between">
      <formula>15</formula>
      <formula>15.3</formula>
    </cfRule>
  </conditionalFormatting>
  <conditionalFormatting sqref="H5:H81">
    <cfRule type="cellIs" dxfId="14" priority="8" operator="notBetween">
      <formula>15</formula>
      <formula>15.3</formula>
    </cfRule>
  </conditionalFormatting>
  <conditionalFormatting sqref="I5:I81">
    <cfRule type="cellIs" dxfId="7" priority="9" operator="between">
      <formula>4.5</formula>
      <formula>5.5</formula>
    </cfRule>
  </conditionalFormatting>
  <conditionalFormatting sqref="I5:I81">
    <cfRule type="cellIs" dxfId="6" priority="10" operator="notBetween">
      <formula>4.5</formula>
      <formula>5.5</formula>
    </cfRule>
  </conditionalFormatting>
  <conditionalFormatting sqref="J7">
    <cfRule type="colorScale" priority="11">
      <colorScale>
        <cfvo type="min"/>
        <cfvo type="max"/>
        <color rgb="FFFFFFFF"/>
        <color rgb="FF57BB8A"/>
      </colorScale>
    </cfRule>
  </conditionalFormatting>
  <conditionalFormatting sqref="K5:K81">
    <cfRule type="cellIs" dxfId="16" priority="12" operator="greaterThan">
      <formula>"00:20:00"</formula>
    </cfRule>
  </conditionalFormatting>
  <conditionalFormatting sqref="K5:K81">
    <cfRule type="cellIs" dxfId="2" priority="13" operator="greaterThan">
      <formula>"00:00:00"</formula>
    </cfRule>
  </conditionalFormatting>
  <dataValidations>
    <dataValidation type="list" allowBlank="1" showErrorMessage="1" sqref="B5:B81">
      <formula1>"07/04/2026,08/04/2026,09/04/2026,10/04/2026"</formula1>
    </dataValidation>
    <dataValidation type="list" allowBlank="1" showErrorMessage="1" sqref="J5:J81">
      <formula1>"OUI,NON"</formula1>
    </dataValidation>
  </dataValidation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5" width="21.0"/>
    <col customWidth="1" min="7" max="7" width="14.38"/>
    <col customWidth="1" min="8" max="8" width="12.25"/>
    <col customWidth="1" min="9" max="9" width="13.0"/>
    <col customWidth="1" min="10" max="10" width="14.88"/>
    <col customWidth="1" min="12" max="12" width="31.5"/>
    <col customWidth="1" min="13" max="13" width="19.38"/>
    <col customWidth="1" min="14" max="14" width="18.63"/>
  </cols>
  <sheetData>
    <row r="1">
      <c r="A1" s="170" t="s">
        <v>214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215</v>
      </c>
      <c r="H3" s="174" t="s">
        <v>216</v>
      </c>
      <c r="I3" s="174" t="s">
        <v>217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245">
        <v>46119.0</v>
      </c>
      <c r="C5" s="246" t="s">
        <v>29</v>
      </c>
      <c r="D5" s="207">
        <v>0.6666666666666666</v>
      </c>
      <c r="E5" s="188">
        <v>0.7222222222222222</v>
      </c>
      <c r="F5" s="180" t="s">
        <v>130</v>
      </c>
      <c r="G5" s="180">
        <v>35.021</v>
      </c>
      <c r="H5" s="180">
        <v>13.9</v>
      </c>
      <c r="I5" s="180">
        <v>40.0</v>
      </c>
      <c r="J5" s="184">
        <f t="shared" ref="J5:J81" si="1">E5-D5</f>
        <v>0.05555555556</v>
      </c>
    </row>
    <row r="6">
      <c r="A6" s="176">
        <v>2.0</v>
      </c>
      <c r="B6" s="35"/>
      <c r="C6" s="152"/>
      <c r="D6" s="188">
        <v>0.7256944444444444</v>
      </c>
      <c r="E6" s="188">
        <v>0.7569444444444444</v>
      </c>
      <c r="F6" s="180" t="s">
        <v>130</v>
      </c>
      <c r="G6" s="180">
        <v>35.022</v>
      </c>
      <c r="H6" s="180">
        <v>14.02</v>
      </c>
      <c r="I6" s="180">
        <v>40.01</v>
      </c>
      <c r="J6" s="184">
        <f t="shared" si="1"/>
        <v>0.03125</v>
      </c>
    </row>
    <row r="7">
      <c r="A7" s="176">
        <v>3.0</v>
      </c>
      <c r="B7" s="245">
        <v>46120.0</v>
      </c>
      <c r="C7" s="152"/>
      <c r="D7" s="207">
        <v>0.3590277777777778</v>
      </c>
      <c r="E7" s="188">
        <v>0.3798611111111111</v>
      </c>
      <c r="F7" s="180" t="s">
        <v>130</v>
      </c>
      <c r="G7" s="180">
        <v>35.016</v>
      </c>
      <c r="H7" s="180">
        <v>14.04</v>
      </c>
      <c r="I7" s="180">
        <v>39.96</v>
      </c>
      <c r="J7" s="184">
        <f t="shared" si="1"/>
        <v>0.02083333333</v>
      </c>
    </row>
    <row r="8">
      <c r="A8" s="176">
        <v>4.0</v>
      </c>
      <c r="B8" s="152"/>
      <c r="C8" s="152"/>
      <c r="D8" s="188">
        <v>0.38125</v>
      </c>
      <c r="E8" s="188">
        <v>0.4013888888888889</v>
      </c>
      <c r="F8" s="180" t="s">
        <v>130</v>
      </c>
      <c r="G8" s="180">
        <v>35.012</v>
      </c>
      <c r="H8" s="180">
        <v>14.13</v>
      </c>
      <c r="I8" s="180">
        <v>40.0</v>
      </c>
      <c r="J8" s="184">
        <f t="shared" si="1"/>
        <v>0.02013888889</v>
      </c>
    </row>
    <row r="9">
      <c r="A9" s="176">
        <v>5.0</v>
      </c>
      <c r="B9" s="152"/>
      <c r="C9" s="152"/>
      <c r="D9" s="188">
        <v>0.40347222222222223</v>
      </c>
      <c r="E9" s="188">
        <v>0.4173611111111111</v>
      </c>
      <c r="F9" s="180" t="s">
        <v>130</v>
      </c>
      <c r="G9" s="180">
        <v>35.011</v>
      </c>
      <c r="H9" s="180">
        <v>14.06</v>
      </c>
      <c r="I9" s="180">
        <v>39.98</v>
      </c>
      <c r="J9" s="184">
        <f t="shared" si="1"/>
        <v>0.01388888889</v>
      </c>
    </row>
    <row r="10">
      <c r="A10" s="176">
        <v>6.0</v>
      </c>
      <c r="B10" s="152"/>
      <c r="C10" s="152"/>
      <c r="D10" s="188">
        <v>0.43680555555555556</v>
      </c>
      <c r="E10" s="188">
        <v>0.45208333333333334</v>
      </c>
      <c r="F10" s="180" t="s">
        <v>130</v>
      </c>
      <c r="G10" s="180">
        <v>35.001</v>
      </c>
      <c r="H10" s="180">
        <v>14.24</v>
      </c>
      <c r="I10" s="180">
        <v>39.99</v>
      </c>
      <c r="J10" s="184">
        <f t="shared" si="1"/>
        <v>0.01527777778</v>
      </c>
    </row>
    <row r="11">
      <c r="A11" s="176">
        <v>7.0</v>
      </c>
      <c r="B11" s="152"/>
      <c r="C11" s="152"/>
      <c r="D11" s="188">
        <v>0.4534722222222222</v>
      </c>
      <c r="E11" s="188">
        <v>0.4708333333333333</v>
      </c>
      <c r="F11" s="180" t="s">
        <v>130</v>
      </c>
      <c r="G11" s="180">
        <v>35.033</v>
      </c>
      <c r="H11" s="180">
        <v>14.22</v>
      </c>
      <c r="I11" s="180">
        <v>39.99</v>
      </c>
      <c r="J11" s="184">
        <f t="shared" si="1"/>
        <v>0.01736111111</v>
      </c>
    </row>
    <row r="12">
      <c r="A12" s="176">
        <v>8.0</v>
      </c>
      <c r="B12" s="152"/>
      <c r="C12" s="152"/>
      <c r="D12" s="188">
        <v>0.47291666666666665</v>
      </c>
      <c r="E12" s="188">
        <v>0.49027777777777776</v>
      </c>
      <c r="F12" s="180" t="s">
        <v>130</v>
      </c>
      <c r="G12" s="180">
        <v>35.036</v>
      </c>
      <c r="H12" s="180">
        <v>14.21</v>
      </c>
      <c r="I12" s="180">
        <v>40.029</v>
      </c>
      <c r="J12" s="184">
        <f t="shared" si="1"/>
        <v>0.01736111111</v>
      </c>
      <c r="O12" s="182"/>
    </row>
    <row r="13">
      <c r="A13" s="176">
        <v>9.0</v>
      </c>
      <c r="B13" s="35"/>
      <c r="C13" s="152"/>
      <c r="D13" s="188">
        <v>0.4951388888888889</v>
      </c>
      <c r="E13" s="188">
        <v>0.5097222222222222</v>
      </c>
      <c r="F13" s="180" t="s">
        <v>130</v>
      </c>
      <c r="G13" s="180">
        <v>35.015</v>
      </c>
      <c r="H13" s="180">
        <v>14.04</v>
      </c>
      <c r="I13" s="180">
        <v>40.001</v>
      </c>
      <c r="J13" s="184">
        <f t="shared" si="1"/>
        <v>0.01458333333</v>
      </c>
      <c r="O13" s="182"/>
    </row>
    <row r="14">
      <c r="A14" s="176">
        <v>10.0</v>
      </c>
      <c r="B14" s="245">
        <v>46121.0</v>
      </c>
      <c r="C14" s="152"/>
      <c r="D14" s="188">
        <v>0.3527777777777778</v>
      </c>
      <c r="E14" s="188">
        <v>0.3680555555555556</v>
      </c>
      <c r="F14" s="180" t="s">
        <v>130</v>
      </c>
      <c r="G14" s="180">
        <v>35.027</v>
      </c>
      <c r="H14" s="180">
        <v>14.05</v>
      </c>
      <c r="I14" s="180">
        <v>40.02</v>
      </c>
      <c r="J14" s="184">
        <f t="shared" si="1"/>
        <v>0.01527777778</v>
      </c>
      <c r="O14" s="182"/>
    </row>
    <row r="15">
      <c r="A15" s="176">
        <v>11.0</v>
      </c>
      <c r="B15" s="152"/>
      <c r="C15" s="152"/>
      <c r="D15" s="188">
        <v>0.37083333333333335</v>
      </c>
      <c r="E15" s="188">
        <v>0.3840277777777778</v>
      </c>
      <c r="F15" s="180" t="s">
        <v>130</v>
      </c>
      <c r="G15" s="180">
        <v>35.022</v>
      </c>
      <c r="H15" s="180">
        <v>14.15</v>
      </c>
      <c r="I15" s="180">
        <v>40.02</v>
      </c>
      <c r="J15" s="184">
        <f t="shared" si="1"/>
        <v>0.01319444444</v>
      </c>
      <c r="L15" s="182"/>
      <c r="M15" s="182"/>
      <c r="N15" s="182"/>
      <c r="O15" s="182"/>
    </row>
    <row r="16">
      <c r="A16" s="176">
        <v>12.0</v>
      </c>
      <c r="B16" s="152"/>
      <c r="C16" s="152"/>
      <c r="D16" s="188">
        <v>0.3875</v>
      </c>
      <c r="E16" s="188">
        <v>0.4</v>
      </c>
      <c r="F16" s="180" t="s">
        <v>130</v>
      </c>
      <c r="G16" s="180">
        <v>35.002</v>
      </c>
      <c r="H16" s="180">
        <v>14.03</v>
      </c>
      <c r="I16" s="180">
        <v>40.01</v>
      </c>
      <c r="J16" s="184">
        <f t="shared" si="1"/>
        <v>0.0125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152"/>
      <c r="C17" s="152"/>
      <c r="D17" s="188">
        <v>0.40069444444444446</v>
      </c>
      <c r="E17" s="188">
        <v>0.4111111111111111</v>
      </c>
      <c r="F17" s="180" t="s">
        <v>130</v>
      </c>
      <c r="G17" s="180">
        <v>35.032</v>
      </c>
      <c r="H17" s="180">
        <v>14.05</v>
      </c>
      <c r="I17" s="180">
        <v>40.2</v>
      </c>
      <c r="J17" s="184">
        <f t="shared" si="1"/>
        <v>0.01041666667</v>
      </c>
      <c r="L17" s="183">
        <f>COUNTA(F5:F92)</f>
        <v>19</v>
      </c>
      <c r="M17" s="183">
        <f>COUNTIF(F5:F93,"non")</f>
        <v>0</v>
      </c>
      <c r="N17" s="183">
        <f>COUNTIF(F5:F92,"oui")</f>
        <v>19</v>
      </c>
      <c r="O17" s="183">
        <f>(L17-M17)/L17</f>
        <v>1</v>
      </c>
      <c r="P17" s="148">
        <f>AVERAGEIF(J$5:J$200,"&lt;&gt;0")</f>
        <v>0.01783625731</v>
      </c>
    </row>
    <row r="18">
      <c r="A18" s="176">
        <v>14.0</v>
      </c>
      <c r="B18" s="152"/>
      <c r="C18" s="152"/>
      <c r="D18" s="188">
        <v>0.4125</v>
      </c>
      <c r="E18" s="188">
        <v>0.43819444444444444</v>
      </c>
      <c r="F18" s="180" t="s">
        <v>130</v>
      </c>
      <c r="G18" s="180">
        <v>35.019</v>
      </c>
      <c r="H18" s="180">
        <v>14.16</v>
      </c>
      <c r="I18" s="180">
        <v>40.1</v>
      </c>
      <c r="J18" s="184">
        <f t="shared" si="1"/>
        <v>0.02569444444</v>
      </c>
    </row>
    <row r="19">
      <c r="A19" s="176">
        <v>15.0</v>
      </c>
      <c r="B19" s="152"/>
      <c r="C19" s="152"/>
      <c r="D19" s="188">
        <v>0.44027777777777777</v>
      </c>
      <c r="E19" s="188">
        <v>0.4513888888888889</v>
      </c>
      <c r="F19" s="180" t="s">
        <v>130</v>
      </c>
      <c r="G19" s="180">
        <v>35.029</v>
      </c>
      <c r="H19" s="180">
        <v>14.19</v>
      </c>
      <c r="I19" s="180">
        <v>39.9</v>
      </c>
      <c r="J19" s="184">
        <f t="shared" si="1"/>
        <v>0.01111111111</v>
      </c>
    </row>
    <row r="20">
      <c r="A20" s="176">
        <v>16.0</v>
      </c>
      <c r="B20" s="152"/>
      <c r="C20" s="152"/>
      <c r="D20" s="188">
        <v>0.45208333333333334</v>
      </c>
      <c r="E20" s="188">
        <v>0.4618055555555556</v>
      </c>
      <c r="F20" s="180" t="s">
        <v>130</v>
      </c>
      <c r="G20" s="180">
        <v>35.018</v>
      </c>
      <c r="H20" s="180">
        <v>13.94</v>
      </c>
      <c r="I20" s="180">
        <v>39.95</v>
      </c>
      <c r="J20" s="184">
        <f t="shared" si="1"/>
        <v>0.009722222222</v>
      </c>
    </row>
    <row r="21">
      <c r="A21" s="176">
        <v>17.0</v>
      </c>
      <c r="B21" s="152"/>
      <c r="C21" s="152"/>
      <c r="D21" s="188">
        <v>0.4625</v>
      </c>
      <c r="E21" s="188">
        <v>0.475</v>
      </c>
      <c r="F21" s="180" t="s">
        <v>130</v>
      </c>
      <c r="G21" s="180">
        <v>35.008</v>
      </c>
      <c r="H21" s="180">
        <v>14.08</v>
      </c>
      <c r="I21" s="180">
        <v>39.97</v>
      </c>
      <c r="J21" s="184">
        <f t="shared" si="1"/>
        <v>0.0125</v>
      </c>
    </row>
    <row r="22">
      <c r="A22" s="176">
        <v>18.0</v>
      </c>
      <c r="B22" s="152"/>
      <c r="C22" s="152"/>
      <c r="D22" s="188">
        <v>0.4756944444444444</v>
      </c>
      <c r="E22" s="188">
        <v>0.48819444444444443</v>
      </c>
      <c r="F22" s="180" t="s">
        <v>130</v>
      </c>
      <c r="G22" s="180">
        <v>35.005</v>
      </c>
      <c r="H22" s="180">
        <v>14.06</v>
      </c>
      <c r="I22" s="180">
        <v>39.98</v>
      </c>
      <c r="J22" s="184">
        <f t="shared" si="1"/>
        <v>0.0125</v>
      </c>
    </row>
    <row r="23">
      <c r="A23" s="176">
        <v>19.0</v>
      </c>
      <c r="B23" s="35"/>
      <c r="C23" s="35"/>
      <c r="D23" s="188">
        <v>0.4888888888888889</v>
      </c>
      <c r="E23" s="188">
        <v>0.4986111111111111</v>
      </c>
      <c r="F23" s="180" t="s">
        <v>130</v>
      </c>
      <c r="G23" s="180">
        <v>35.036</v>
      </c>
      <c r="H23" s="180">
        <v>13.96</v>
      </c>
      <c r="I23" s="180">
        <v>39.98</v>
      </c>
      <c r="J23" s="184">
        <f t="shared" si="1"/>
        <v>0.009722222222</v>
      </c>
    </row>
    <row r="24">
      <c r="A24" s="176">
        <v>20.0</v>
      </c>
      <c r="B24" s="247"/>
      <c r="C24" s="178"/>
      <c r="D24" s="179">
        <v>0.0</v>
      </c>
      <c r="E24" s="179">
        <v>0.0</v>
      </c>
      <c r="F24" s="178"/>
      <c r="G24" s="178"/>
      <c r="H24" s="185"/>
      <c r="I24" s="178"/>
      <c r="J24" s="184">
        <f t="shared" si="1"/>
        <v>0</v>
      </c>
    </row>
    <row r="25">
      <c r="A25" s="176">
        <v>21.0</v>
      </c>
      <c r="B25" s="247"/>
      <c r="C25" s="178"/>
      <c r="D25" s="179">
        <v>0.0</v>
      </c>
      <c r="E25" s="179">
        <v>0.0</v>
      </c>
      <c r="F25" s="178"/>
      <c r="G25" s="178"/>
      <c r="H25" s="185"/>
      <c r="I25" s="178"/>
      <c r="J25" s="184">
        <f t="shared" si="1"/>
        <v>0</v>
      </c>
    </row>
    <row r="26">
      <c r="A26" s="176">
        <v>22.0</v>
      </c>
      <c r="B26" s="247"/>
      <c r="C26" s="178"/>
      <c r="D26" s="179">
        <v>0.0</v>
      </c>
      <c r="E26" s="179">
        <v>0.0</v>
      </c>
      <c r="F26" s="178"/>
      <c r="G26" s="178"/>
      <c r="H26" s="185"/>
      <c r="I26" s="178"/>
      <c r="J26" s="184">
        <f t="shared" si="1"/>
        <v>0</v>
      </c>
    </row>
    <row r="27">
      <c r="A27" s="176">
        <v>23.0</v>
      </c>
      <c r="B27" s="247"/>
      <c r="C27" s="178"/>
      <c r="D27" s="179">
        <v>0.0</v>
      </c>
      <c r="E27" s="179">
        <v>0.0</v>
      </c>
      <c r="F27" s="178"/>
      <c r="G27" s="178"/>
      <c r="H27" s="185"/>
      <c r="I27" s="178"/>
      <c r="J27" s="184">
        <f t="shared" si="1"/>
        <v>0</v>
      </c>
    </row>
    <row r="28">
      <c r="A28" s="176">
        <v>24.0</v>
      </c>
      <c r="B28" s="185"/>
      <c r="C28" s="185"/>
      <c r="D28" s="179">
        <v>0.0</v>
      </c>
      <c r="E28" s="179">
        <v>0.0</v>
      </c>
      <c r="F28" s="185"/>
      <c r="G28" s="185"/>
      <c r="H28" s="185"/>
      <c r="I28" s="185"/>
      <c r="J28" s="184">
        <f t="shared" si="1"/>
        <v>0</v>
      </c>
    </row>
    <row r="29">
      <c r="A29" s="176">
        <v>25.0</v>
      </c>
      <c r="B29" s="185"/>
      <c r="C29" s="185"/>
      <c r="D29" s="179">
        <v>0.0</v>
      </c>
      <c r="E29" s="179">
        <v>0.0</v>
      </c>
      <c r="F29" s="185"/>
      <c r="G29" s="185"/>
      <c r="H29" s="185"/>
      <c r="I29" s="185"/>
      <c r="J29" s="184">
        <f t="shared" si="1"/>
        <v>0</v>
      </c>
    </row>
    <row r="30">
      <c r="A30" s="176">
        <v>26.0</v>
      </c>
      <c r="B30" s="185"/>
      <c r="C30" s="185"/>
      <c r="D30" s="179">
        <v>0.0</v>
      </c>
      <c r="E30" s="179">
        <v>0.0</v>
      </c>
      <c r="F30" s="185"/>
      <c r="G30" s="185"/>
      <c r="H30" s="185"/>
      <c r="I30" s="185"/>
      <c r="J30" s="184">
        <f t="shared" si="1"/>
        <v>0</v>
      </c>
    </row>
    <row r="31">
      <c r="A31" s="176">
        <v>27.0</v>
      </c>
      <c r="B31" s="185"/>
      <c r="C31" s="185"/>
      <c r="D31" s="179">
        <v>0.0</v>
      </c>
      <c r="E31" s="179">
        <v>0.0</v>
      </c>
      <c r="F31" s="185"/>
      <c r="G31" s="185"/>
      <c r="H31" s="185"/>
      <c r="I31" s="185"/>
      <c r="J31" s="184">
        <f t="shared" si="1"/>
        <v>0</v>
      </c>
    </row>
    <row r="32">
      <c r="A32" s="176">
        <v>28.0</v>
      </c>
      <c r="B32" s="185"/>
      <c r="C32" s="185"/>
      <c r="D32" s="179">
        <v>0.0</v>
      </c>
      <c r="E32" s="179">
        <v>0.0</v>
      </c>
      <c r="F32" s="185"/>
      <c r="G32" s="185"/>
      <c r="H32" s="185"/>
      <c r="I32" s="185"/>
      <c r="J32" s="184">
        <f t="shared" si="1"/>
        <v>0</v>
      </c>
    </row>
    <row r="33">
      <c r="A33" s="176">
        <v>29.0</v>
      </c>
      <c r="B33" s="185"/>
      <c r="C33" s="185"/>
      <c r="D33" s="179">
        <v>0.0</v>
      </c>
      <c r="E33" s="179">
        <v>0.0</v>
      </c>
      <c r="F33" s="185"/>
      <c r="G33" s="185"/>
      <c r="H33" s="185"/>
      <c r="I33" s="185"/>
      <c r="J33" s="184">
        <f t="shared" si="1"/>
        <v>0</v>
      </c>
    </row>
    <row r="34">
      <c r="A34" s="176">
        <v>30.0</v>
      </c>
      <c r="B34" s="185"/>
      <c r="C34" s="185"/>
      <c r="D34" s="179">
        <v>0.0</v>
      </c>
      <c r="E34" s="179">
        <v>0.0</v>
      </c>
      <c r="F34" s="185"/>
      <c r="G34" s="185"/>
      <c r="H34" s="185"/>
      <c r="I34" s="185"/>
      <c r="J34" s="184">
        <f t="shared" si="1"/>
        <v>0</v>
      </c>
    </row>
    <row r="35">
      <c r="A35" s="176">
        <v>31.0</v>
      </c>
      <c r="B35" s="185"/>
      <c r="C35" s="185"/>
      <c r="D35" s="179">
        <v>0.0</v>
      </c>
      <c r="E35" s="179">
        <v>0.0</v>
      </c>
      <c r="F35" s="185"/>
      <c r="G35" s="185"/>
      <c r="H35" s="185"/>
      <c r="I35" s="185"/>
      <c r="J35" s="184">
        <f t="shared" si="1"/>
        <v>0</v>
      </c>
    </row>
    <row r="36">
      <c r="A36" s="176">
        <v>32.0</v>
      </c>
      <c r="B36" s="185"/>
      <c r="C36" s="185"/>
      <c r="D36" s="179">
        <v>0.0</v>
      </c>
      <c r="E36" s="179">
        <v>0.0</v>
      </c>
      <c r="F36" s="185"/>
      <c r="G36" s="185"/>
      <c r="H36" s="185"/>
      <c r="I36" s="185"/>
      <c r="J36" s="184">
        <f t="shared" si="1"/>
        <v>0</v>
      </c>
    </row>
    <row r="37">
      <c r="A37" s="176">
        <v>33.0</v>
      </c>
      <c r="B37" s="185"/>
      <c r="C37" s="185"/>
      <c r="D37" s="179">
        <v>0.0</v>
      </c>
      <c r="E37" s="179">
        <v>0.0</v>
      </c>
      <c r="F37" s="185"/>
      <c r="G37" s="185"/>
      <c r="H37" s="185"/>
      <c r="I37" s="185"/>
      <c r="J37" s="184">
        <f t="shared" si="1"/>
        <v>0</v>
      </c>
    </row>
    <row r="38">
      <c r="A38" s="176">
        <v>34.0</v>
      </c>
      <c r="B38" s="185"/>
      <c r="C38" s="185"/>
      <c r="D38" s="179">
        <v>0.0</v>
      </c>
      <c r="E38" s="179">
        <v>0.0</v>
      </c>
      <c r="F38" s="185"/>
      <c r="G38" s="185"/>
      <c r="H38" s="185"/>
      <c r="I38" s="185"/>
      <c r="J38" s="184">
        <f t="shared" si="1"/>
        <v>0</v>
      </c>
    </row>
    <row r="39">
      <c r="A39" s="176">
        <v>35.0</v>
      </c>
      <c r="B39" s="185"/>
      <c r="C39" s="185"/>
      <c r="D39" s="179">
        <v>0.0</v>
      </c>
      <c r="E39" s="179">
        <v>0.0</v>
      </c>
      <c r="F39" s="185"/>
      <c r="G39" s="185"/>
      <c r="H39" s="185"/>
      <c r="I39" s="185"/>
      <c r="J39" s="184">
        <f t="shared" si="1"/>
        <v>0</v>
      </c>
    </row>
    <row r="40">
      <c r="A40" s="176">
        <v>36.0</v>
      </c>
      <c r="B40" s="185"/>
      <c r="C40" s="185"/>
      <c r="D40" s="179">
        <v>0.0</v>
      </c>
      <c r="E40" s="179">
        <v>0.0</v>
      </c>
      <c r="F40" s="185"/>
      <c r="G40" s="185"/>
      <c r="H40" s="185"/>
      <c r="I40" s="185"/>
      <c r="J40" s="184">
        <f t="shared" si="1"/>
        <v>0</v>
      </c>
    </row>
    <row r="41">
      <c r="A41" s="176">
        <v>37.0</v>
      </c>
      <c r="B41" s="185"/>
      <c r="C41" s="185"/>
      <c r="D41" s="179">
        <v>0.0</v>
      </c>
      <c r="E41" s="179">
        <v>0.0</v>
      </c>
      <c r="F41" s="185"/>
      <c r="G41" s="185"/>
      <c r="H41" s="185"/>
      <c r="I41" s="185"/>
      <c r="J41" s="184">
        <f t="shared" si="1"/>
        <v>0</v>
      </c>
    </row>
    <row r="42">
      <c r="A42" s="176">
        <v>38.0</v>
      </c>
      <c r="B42" s="185"/>
      <c r="C42" s="185"/>
      <c r="D42" s="179">
        <v>0.0</v>
      </c>
      <c r="E42" s="179">
        <v>0.0</v>
      </c>
      <c r="F42" s="185"/>
      <c r="G42" s="185"/>
      <c r="H42" s="185"/>
      <c r="I42" s="185"/>
      <c r="J42" s="184">
        <f t="shared" si="1"/>
        <v>0</v>
      </c>
    </row>
    <row r="43">
      <c r="A43" s="176">
        <v>39.0</v>
      </c>
      <c r="B43" s="185"/>
      <c r="C43" s="185"/>
      <c r="D43" s="179">
        <v>0.0</v>
      </c>
      <c r="E43" s="179">
        <v>0.0</v>
      </c>
      <c r="F43" s="185"/>
      <c r="G43" s="185"/>
      <c r="H43" s="185"/>
      <c r="I43" s="185"/>
      <c r="J43" s="184">
        <f t="shared" si="1"/>
        <v>0</v>
      </c>
    </row>
    <row r="44">
      <c r="A44" s="176">
        <v>40.0</v>
      </c>
      <c r="B44" s="185"/>
      <c r="C44" s="185"/>
      <c r="D44" s="179">
        <v>0.0</v>
      </c>
      <c r="E44" s="179">
        <v>0.0</v>
      </c>
      <c r="F44" s="185"/>
      <c r="G44" s="185"/>
      <c r="H44" s="185"/>
      <c r="I44" s="185"/>
      <c r="J44" s="184">
        <f t="shared" si="1"/>
        <v>0</v>
      </c>
    </row>
    <row r="45">
      <c r="A45" s="176">
        <v>41.0</v>
      </c>
      <c r="B45" s="185"/>
      <c r="C45" s="185"/>
      <c r="D45" s="179">
        <v>0.0</v>
      </c>
      <c r="E45" s="179">
        <v>0.0</v>
      </c>
      <c r="F45" s="185"/>
      <c r="G45" s="185"/>
      <c r="H45" s="185"/>
      <c r="I45" s="185"/>
      <c r="J45" s="184">
        <f t="shared" si="1"/>
        <v>0</v>
      </c>
    </row>
    <row r="46">
      <c r="A46" s="176">
        <v>42.0</v>
      </c>
      <c r="B46" s="185"/>
      <c r="C46" s="185"/>
      <c r="D46" s="179">
        <v>0.0</v>
      </c>
      <c r="E46" s="179">
        <v>0.0</v>
      </c>
      <c r="F46" s="185"/>
      <c r="G46" s="185"/>
      <c r="H46" s="185"/>
      <c r="I46" s="185"/>
      <c r="J46" s="184">
        <f t="shared" si="1"/>
        <v>0</v>
      </c>
    </row>
    <row r="47">
      <c r="A47" s="176">
        <v>43.0</v>
      </c>
      <c r="B47" s="185"/>
      <c r="C47" s="185"/>
      <c r="D47" s="179">
        <v>0.0</v>
      </c>
      <c r="E47" s="179">
        <v>0.0</v>
      </c>
      <c r="F47" s="185"/>
      <c r="G47" s="185"/>
      <c r="H47" s="185"/>
      <c r="I47" s="185"/>
      <c r="J47" s="184">
        <f t="shared" si="1"/>
        <v>0</v>
      </c>
    </row>
    <row r="48">
      <c r="A48" s="176">
        <v>44.0</v>
      </c>
      <c r="B48" s="185"/>
      <c r="C48" s="185"/>
      <c r="D48" s="179">
        <v>0.0</v>
      </c>
      <c r="E48" s="179">
        <v>0.0</v>
      </c>
      <c r="F48" s="185"/>
      <c r="G48" s="185"/>
      <c r="H48" s="185"/>
      <c r="I48" s="185"/>
      <c r="J48" s="184">
        <f t="shared" si="1"/>
        <v>0</v>
      </c>
    </row>
    <row r="49">
      <c r="A49" s="176">
        <v>45.0</v>
      </c>
      <c r="B49" s="185"/>
      <c r="C49" s="185"/>
      <c r="D49" s="179">
        <v>0.0</v>
      </c>
      <c r="E49" s="179">
        <v>0.0</v>
      </c>
      <c r="F49" s="185"/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85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85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</sheetData>
  <mergeCells count="15">
    <mergeCell ref="G3:G4"/>
    <mergeCell ref="H3:H4"/>
    <mergeCell ref="C5:C23"/>
    <mergeCell ref="B7:B13"/>
    <mergeCell ref="B14:B23"/>
    <mergeCell ref="I3:I4"/>
    <mergeCell ref="J3:J4"/>
    <mergeCell ref="A1:J2"/>
    <mergeCell ref="A3:A4"/>
    <mergeCell ref="B3:B4"/>
    <mergeCell ref="C3:C4"/>
    <mergeCell ref="D3:D4"/>
    <mergeCell ref="E3:E4"/>
    <mergeCell ref="F3:F4"/>
    <mergeCell ref="B5:B6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conditionalFormatting sqref="G5:G81">
    <cfRule type="cellIs" dxfId="7" priority="3" operator="between">
      <formula>35</formula>
      <formula>35.039</formula>
    </cfRule>
  </conditionalFormatting>
  <conditionalFormatting sqref="G5:G81">
    <cfRule type="cellIs" dxfId="6" priority="4" operator="notBetween">
      <formula>35</formula>
      <formula>35.039</formula>
    </cfRule>
  </conditionalFormatting>
  <conditionalFormatting sqref="H5:H81">
    <cfRule type="cellIs" dxfId="7" priority="5" operator="between">
      <formula>13.5</formula>
      <formula>14.5</formula>
    </cfRule>
  </conditionalFormatting>
  <conditionalFormatting sqref="H5:H81">
    <cfRule type="cellIs" dxfId="6" priority="6" operator="notBetween">
      <formula>13.5</formula>
      <formula>14.5</formula>
    </cfRule>
  </conditionalFormatting>
  <conditionalFormatting sqref="I5:I81">
    <cfRule type="cellIs" dxfId="7" priority="7" operator="between">
      <formula>39.7</formula>
      <formula>40.3</formula>
    </cfRule>
  </conditionalFormatting>
  <conditionalFormatting sqref="I5:I81">
    <cfRule type="cellIs" dxfId="6" priority="8" operator="notBetween">
      <formula>39.7</formula>
      <formula>40.3</formula>
    </cfRule>
  </conditionalFormatting>
  <dataValidations>
    <dataValidation type="list" allowBlank="1" showErrorMessage="1" sqref="F5:F81">
      <formula1>"OUI,NON"</formula1>
    </dataValidation>
  </dataValidations>
  <drawing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38"/>
    <col customWidth="1" min="3" max="3" width="23.75"/>
    <col customWidth="1" min="6" max="6" width="15.5"/>
    <col customWidth="1" min="7" max="7" width="21.75"/>
    <col customWidth="1" min="8" max="8" width="14.75"/>
    <col customWidth="1" min="9" max="9" width="19.0"/>
    <col customWidth="1" min="10" max="10" width="28.0"/>
    <col customWidth="1" min="12" max="12" width="27.5"/>
  </cols>
  <sheetData>
    <row r="2">
      <c r="B2" s="91"/>
      <c r="C2" s="91"/>
    </row>
    <row r="4" ht="34.5" customHeight="1">
      <c r="B4" s="4" t="s">
        <v>1</v>
      </c>
      <c r="C4" s="4" t="s">
        <v>114</v>
      </c>
      <c r="D4" s="5" t="s">
        <v>115</v>
      </c>
      <c r="E4" s="5" t="s">
        <v>116</v>
      </c>
    </row>
    <row r="5">
      <c r="A5" s="122" t="s">
        <v>117</v>
      </c>
      <c r="B5" s="4" t="s">
        <v>14</v>
      </c>
      <c r="C5" s="123">
        <f>'Support ph60'!L5</f>
        <v>19</v>
      </c>
      <c r="D5" s="124">
        <v>1.0</v>
      </c>
      <c r="E5" s="124">
        <f t="shared" ref="E5:E12" si="1">ROUNDDOWN(C5/D5,0)</f>
        <v>19</v>
      </c>
    </row>
    <row r="6">
      <c r="A6" s="122" t="s">
        <v>117</v>
      </c>
      <c r="B6" s="4" t="s">
        <v>33</v>
      </c>
      <c r="C6" s="123">
        <f>'Equerre ph40'!L5</f>
        <v>0</v>
      </c>
      <c r="D6" s="124">
        <v>1.0</v>
      </c>
      <c r="E6" s="124">
        <f t="shared" si="1"/>
        <v>0</v>
      </c>
    </row>
    <row r="7">
      <c r="B7" s="4" t="s">
        <v>48</v>
      </c>
      <c r="C7" s="125">
        <f>'Palier ph20'!L5</f>
        <v>38</v>
      </c>
      <c r="D7" s="124">
        <v>2.0</v>
      </c>
      <c r="E7" s="124">
        <f t="shared" si="1"/>
        <v>19</v>
      </c>
      <c r="G7" s="126" t="s">
        <v>118</v>
      </c>
    </row>
    <row r="8">
      <c r="B8" s="4" t="s">
        <v>53</v>
      </c>
      <c r="C8" s="125">
        <f>'Cylindre ph30'!L6</f>
        <v>38</v>
      </c>
      <c r="D8" s="124">
        <v>2.0</v>
      </c>
      <c r="E8" s="124">
        <f t="shared" si="1"/>
        <v>19</v>
      </c>
      <c r="G8" s="127">
        <f>MIN(E5:E12)</f>
        <v>0</v>
      </c>
      <c r="H8" s="117" t="s">
        <v>109</v>
      </c>
    </row>
    <row r="9">
      <c r="B9" s="4" t="s">
        <v>62</v>
      </c>
      <c r="C9" s="125">
        <f>'Volant ph40'!L5</f>
        <v>19</v>
      </c>
      <c r="D9" s="124">
        <v>1.0</v>
      </c>
      <c r="E9" s="124">
        <f t="shared" si="1"/>
        <v>19</v>
      </c>
    </row>
    <row r="10">
      <c r="A10" s="122" t="s">
        <v>117</v>
      </c>
      <c r="B10" s="4" t="s">
        <v>68</v>
      </c>
      <c r="C10" s="123">
        <f>'Piston ph50'!L7</f>
        <v>57</v>
      </c>
      <c r="D10" s="124">
        <v>3.0</v>
      </c>
      <c r="E10" s="124">
        <f t="shared" si="1"/>
        <v>19</v>
      </c>
    </row>
    <row r="11">
      <c r="B11" s="4" t="s">
        <v>72</v>
      </c>
      <c r="C11" s="125">
        <f>'Raccord M8 ph20'!L5</f>
        <v>22</v>
      </c>
      <c r="D11" s="124">
        <v>2.0</v>
      </c>
      <c r="E11" s="124">
        <f t="shared" si="1"/>
        <v>11</v>
      </c>
    </row>
    <row r="12">
      <c r="B12" s="4" t="s">
        <v>77</v>
      </c>
      <c r="C12" s="125">
        <f>'Pied ph10'!Q5</f>
        <v>76</v>
      </c>
      <c r="D12" s="124">
        <v>4.0</v>
      </c>
      <c r="E12" s="124">
        <f t="shared" si="1"/>
        <v>19</v>
      </c>
    </row>
    <row r="16">
      <c r="D16" s="91"/>
    </row>
  </sheetData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6" max="6" width="15.88"/>
    <col customWidth="1" min="7" max="7" width="14.13"/>
    <col customWidth="1" min="8" max="8" width="11.38"/>
    <col customWidth="1" min="9" max="9" width="14.88"/>
    <col customWidth="1" min="10" max="10" width="19.0"/>
    <col customWidth="1" min="11" max="11" width="19.88"/>
    <col customWidth="1" min="12" max="12" width="31.38"/>
    <col customWidth="1" min="13" max="13" width="18.5"/>
    <col customWidth="1" min="14" max="14" width="17.25"/>
  </cols>
  <sheetData>
    <row r="1">
      <c r="A1" s="170" t="s">
        <v>218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219</v>
      </c>
      <c r="H3" s="239" t="s">
        <v>127</v>
      </c>
      <c r="I3" s="234" t="s">
        <v>128</v>
      </c>
      <c r="J3" s="186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  <c r="L4" s="248" t="s">
        <v>141</v>
      </c>
      <c r="M4" s="182"/>
    </row>
    <row r="5">
      <c r="A5" s="176">
        <v>1.0</v>
      </c>
      <c r="B5" s="185"/>
      <c r="C5" s="185"/>
      <c r="D5" s="179">
        <v>0.0</v>
      </c>
      <c r="E5" s="188">
        <v>0.0020833333333333333</v>
      </c>
      <c r="F5" s="180" t="s">
        <v>130</v>
      </c>
      <c r="G5" s="180">
        <v>1.0</v>
      </c>
      <c r="H5" s="185"/>
      <c r="I5" s="185"/>
      <c r="J5" s="184">
        <f t="shared" ref="J5:J81" si="1">E5-D5</f>
        <v>0.002083333333</v>
      </c>
      <c r="L5" s="249">
        <f>COUNTIF(F5:F200,"OUI")</f>
        <v>19</v>
      </c>
      <c r="M5" s="250" t="s">
        <v>220</v>
      </c>
    </row>
    <row r="6">
      <c r="A6" s="176">
        <v>2.0</v>
      </c>
      <c r="B6" s="185"/>
      <c r="C6" s="185"/>
      <c r="D6" s="179">
        <v>0.0</v>
      </c>
      <c r="E6" s="188">
        <v>6.944444444444445E-4</v>
      </c>
      <c r="F6" s="180" t="s">
        <v>130</v>
      </c>
      <c r="G6" s="180">
        <v>1.0</v>
      </c>
      <c r="H6" s="185"/>
      <c r="I6" s="185"/>
      <c r="J6" s="184">
        <f t="shared" si="1"/>
        <v>0.0006944444444</v>
      </c>
      <c r="L6" s="182"/>
      <c r="M6" s="182"/>
    </row>
    <row r="7">
      <c r="A7" s="176">
        <v>3.0</v>
      </c>
      <c r="B7" s="185"/>
      <c r="C7" s="185"/>
      <c r="D7" s="179">
        <v>0.0</v>
      </c>
      <c r="E7" s="188">
        <v>6.944444444444445E-4</v>
      </c>
      <c r="F7" s="180" t="s">
        <v>130</v>
      </c>
      <c r="G7" s="180">
        <v>1.0</v>
      </c>
      <c r="H7" s="185"/>
      <c r="I7" s="185"/>
      <c r="J7" s="184">
        <f t="shared" si="1"/>
        <v>0.0006944444444</v>
      </c>
      <c r="L7" s="248" t="s">
        <v>142</v>
      </c>
      <c r="M7" s="182"/>
    </row>
    <row r="8">
      <c r="A8" s="176">
        <v>4.0</v>
      </c>
      <c r="B8" s="185"/>
      <c r="C8" s="185"/>
      <c r="D8" s="179">
        <v>0.0</v>
      </c>
      <c r="E8" s="188">
        <v>6.944444444444445E-4</v>
      </c>
      <c r="F8" s="180" t="s">
        <v>130</v>
      </c>
      <c r="G8" s="180">
        <v>1.0</v>
      </c>
      <c r="H8" s="185"/>
      <c r="I8" s="185"/>
      <c r="J8" s="184">
        <f t="shared" si="1"/>
        <v>0.0006944444444</v>
      </c>
      <c r="L8" s="251">
        <f>COUNTIF(F5:F200,"NON")+L5</f>
        <v>19</v>
      </c>
      <c r="M8" s="182"/>
    </row>
    <row r="9">
      <c r="A9" s="176">
        <v>5.0</v>
      </c>
      <c r="B9" s="185"/>
      <c r="C9" s="185"/>
      <c r="D9" s="179">
        <v>0.0</v>
      </c>
      <c r="E9" s="188">
        <v>6.944444444444445E-4</v>
      </c>
      <c r="F9" s="180" t="s">
        <v>130</v>
      </c>
      <c r="G9" s="180">
        <v>1.0</v>
      </c>
      <c r="H9" s="185"/>
      <c r="I9" s="185"/>
      <c r="J9" s="184">
        <f t="shared" si="1"/>
        <v>0.0006944444444</v>
      </c>
    </row>
    <row r="10">
      <c r="A10" s="176">
        <v>6.0</v>
      </c>
      <c r="B10" s="185"/>
      <c r="C10" s="185"/>
      <c r="D10" s="179">
        <v>0.0</v>
      </c>
      <c r="E10" s="188">
        <v>6.944444444444445E-4</v>
      </c>
      <c r="F10" s="180" t="s">
        <v>130</v>
      </c>
      <c r="G10" s="180">
        <v>1.0</v>
      </c>
      <c r="H10" s="185"/>
      <c r="I10" s="185"/>
      <c r="J10" s="184">
        <f t="shared" si="1"/>
        <v>0.0006944444444</v>
      </c>
    </row>
    <row r="11">
      <c r="A11" s="176">
        <v>7.0</v>
      </c>
      <c r="B11" s="185"/>
      <c r="C11" s="185"/>
      <c r="D11" s="179">
        <v>0.0</v>
      </c>
      <c r="E11" s="188">
        <v>6.944444444444445E-4</v>
      </c>
      <c r="F11" s="180" t="s">
        <v>130</v>
      </c>
      <c r="G11" s="180">
        <v>1.0</v>
      </c>
      <c r="H11" s="185"/>
      <c r="I11" s="185"/>
      <c r="J11" s="184">
        <f t="shared" si="1"/>
        <v>0.0006944444444</v>
      </c>
    </row>
    <row r="12">
      <c r="A12" s="176">
        <v>8.0</v>
      </c>
      <c r="B12" s="185"/>
      <c r="C12" s="185"/>
      <c r="D12" s="179">
        <v>0.0</v>
      </c>
      <c r="E12" s="188">
        <v>6.944444444444445E-4</v>
      </c>
      <c r="F12" s="180" t="s">
        <v>130</v>
      </c>
      <c r="G12" s="180">
        <v>1.0</v>
      </c>
      <c r="H12" s="185"/>
      <c r="I12" s="185"/>
      <c r="J12" s="184">
        <f t="shared" si="1"/>
        <v>0.0006944444444</v>
      </c>
    </row>
    <row r="13">
      <c r="A13" s="176">
        <v>9.0</v>
      </c>
      <c r="B13" s="185"/>
      <c r="C13" s="185"/>
      <c r="D13" s="179">
        <v>0.0</v>
      </c>
      <c r="E13" s="188">
        <v>6.944444444444445E-4</v>
      </c>
      <c r="F13" s="180" t="s">
        <v>130</v>
      </c>
      <c r="G13" s="180">
        <v>1.0</v>
      </c>
      <c r="H13" s="185"/>
      <c r="I13" s="185"/>
      <c r="J13" s="184">
        <f t="shared" si="1"/>
        <v>0.0006944444444</v>
      </c>
      <c r="K13" s="182"/>
      <c r="L13" s="182"/>
    </row>
    <row r="14">
      <c r="A14" s="176">
        <v>10.0</v>
      </c>
      <c r="B14" s="185"/>
      <c r="C14" s="185"/>
      <c r="D14" s="179">
        <v>0.0</v>
      </c>
      <c r="E14" s="188">
        <v>6.944444444444445E-4</v>
      </c>
      <c r="F14" s="180" t="s">
        <v>130</v>
      </c>
      <c r="G14" s="180">
        <v>1.0</v>
      </c>
      <c r="H14" s="185"/>
      <c r="I14" s="185"/>
      <c r="J14" s="184">
        <f t="shared" si="1"/>
        <v>0.0006944444444</v>
      </c>
      <c r="K14" s="182"/>
      <c r="L14" s="182"/>
    </row>
    <row r="15">
      <c r="A15" s="176">
        <v>11.0</v>
      </c>
      <c r="B15" s="185"/>
      <c r="C15" s="185"/>
      <c r="D15" s="179">
        <v>0.0</v>
      </c>
      <c r="E15" s="188">
        <v>6.944444444444445E-4</v>
      </c>
      <c r="F15" s="180" t="s">
        <v>130</v>
      </c>
      <c r="G15" s="180">
        <v>1.0</v>
      </c>
      <c r="H15" s="185"/>
      <c r="I15" s="185"/>
      <c r="J15" s="184">
        <f t="shared" si="1"/>
        <v>0.0006944444444</v>
      </c>
      <c r="L15" s="81" t="s">
        <v>131</v>
      </c>
      <c r="M15" s="81" t="s">
        <v>132</v>
      </c>
      <c r="N15" s="81" t="s">
        <v>133</v>
      </c>
      <c r="O15" s="81" t="s">
        <v>134</v>
      </c>
      <c r="P15" s="81" t="s">
        <v>135</v>
      </c>
    </row>
    <row r="16">
      <c r="A16" s="176">
        <v>12.0</v>
      </c>
      <c r="B16" s="185"/>
      <c r="C16" s="185"/>
      <c r="D16" s="179">
        <v>0.0</v>
      </c>
      <c r="E16" s="188">
        <v>6.944444444444445E-4</v>
      </c>
      <c r="F16" s="180" t="s">
        <v>130</v>
      </c>
      <c r="G16" s="180">
        <v>1.0</v>
      </c>
      <c r="H16" s="185"/>
      <c r="I16" s="185"/>
      <c r="J16" s="184">
        <f t="shared" si="1"/>
        <v>0.0006944444444</v>
      </c>
      <c r="L16" s="183">
        <f>COUNTA(F5:F92)</f>
        <v>19</v>
      </c>
      <c r="M16" s="183">
        <f>COUNTIF(F5:F93,"non")</f>
        <v>0</v>
      </c>
      <c r="N16" s="183">
        <f>COUNTIF(F5:F92,"oui")</f>
        <v>19</v>
      </c>
      <c r="O16" s="183">
        <f>(L16-M16)/L16</f>
        <v>1</v>
      </c>
      <c r="P16" s="148">
        <f>AVERAGEIF(J$5:J$200,"&lt;&gt;0")</f>
        <v>0.0007675438596</v>
      </c>
    </row>
    <row r="17">
      <c r="A17" s="176">
        <v>13.0</v>
      </c>
      <c r="B17" s="185"/>
      <c r="C17" s="185"/>
      <c r="D17" s="179">
        <v>0.0</v>
      </c>
      <c r="E17" s="188">
        <v>6.944444444444445E-4</v>
      </c>
      <c r="F17" s="180" t="s">
        <v>130</v>
      </c>
      <c r="G17" s="180">
        <v>1.0</v>
      </c>
      <c r="H17" s="185"/>
      <c r="I17" s="185"/>
      <c r="J17" s="184">
        <f t="shared" si="1"/>
        <v>0.0006944444444</v>
      </c>
    </row>
    <row r="18">
      <c r="A18" s="176">
        <v>14.0</v>
      </c>
      <c r="B18" s="185"/>
      <c r="C18" s="185"/>
      <c r="D18" s="179">
        <v>0.0</v>
      </c>
      <c r="E18" s="188">
        <v>6.944444444444445E-4</v>
      </c>
      <c r="F18" s="180" t="s">
        <v>130</v>
      </c>
      <c r="G18" s="180">
        <v>1.0</v>
      </c>
      <c r="H18" s="185"/>
      <c r="I18" s="185"/>
      <c r="J18" s="184">
        <f t="shared" si="1"/>
        <v>0.0006944444444</v>
      </c>
    </row>
    <row r="19">
      <c r="A19" s="176">
        <v>15.0</v>
      </c>
      <c r="B19" s="185"/>
      <c r="C19" s="185"/>
      <c r="D19" s="179">
        <v>0.0</v>
      </c>
      <c r="E19" s="188">
        <v>6.944444444444445E-4</v>
      </c>
      <c r="F19" s="180" t="s">
        <v>130</v>
      </c>
      <c r="G19" s="180">
        <v>1.0</v>
      </c>
      <c r="H19" s="185"/>
      <c r="I19" s="185"/>
      <c r="J19" s="184">
        <f t="shared" si="1"/>
        <v>0.0006944444444</v>
      </c>
    </row>
    <row r="20">
      <c r="A20" s="176">
        <v>16.0</v>
      </c>
      <c r="B20" s="185"/>
      <c r="C20" s="185"/>
      <c r="D20" s="179">
        <v>0.0</v>
      </c>
      <c r="E20" s="188">
        <v>6.944444444444445E-4</v>
      </c>
      <c r="F20" s="180" t="s">
        <v>130</v>
      </c>
      <c r="G20" s="180">
        <v>1.0</v>
      </c>
      <c r="H20" s="185"/>
      <c r="I20" s="185"/>
      <c r="J20" s="184">
        <f t="shared" si="1"/>
        <v>0.0006944444444</v>
      </c>
    </row>
    <row r="21">
      <c r="A21" s="176">
        <v>17.0</v>
      </c>
      <c r="B21" s="185"/>
      <c r="C21" s="185"/>
      <c r="D21" s="179">
        <v>0.0</v>
      </c>
      <c r="E21" s="188">
        <v>6.944444444444445E-4</v>
      </c>
      <c r="F21" s="180" t="s">
        <v>130</v>
      </c>
      <c r="G21" s="180">
        <v>1.0</v>
      </c>
      <c r="H21" s="185"/>
      <c r="I21" s="185"/>
      <c r="J21" s="184">
        <f t="shared" si="1"/>
        <v>0.0006944444444</v>
      </c>
    </row>
    <row r="22">
      <c r="A22" s="176">
        <v>18.0</v>
      </c>
      <c r="B22" s="185"/>
      <c r="C22" s="185"/>
      <c r="D22" s="179">
        <v>0.0</v>
      </c>
      <c r="E22" s="188">
        <v>6.944444444444445E-4</v>
      </c>
      <c r="F22" s="180" t="s">
        <v>130</v>
      </c>
      <c r="G22" s="180">
        <v>1.0</v>
      </c>
      <c r="H22" s="185"/>
      <c r="I22" s="185"/>
      <c r="J22" s="184">
        <f t="shared" si="1"/>
        <v>0.0006944444444</v>
      </c>
    </row>
    <row r="23">
      <c r="A23" s="176">
        <v>19.0</v>
      </c>
      <c r="B23" s="185"/>
      <c r="C23" s="185"/>
      <c r="D23" s="179">
        <v>0.0</v>
      </c>
      <c r="E23" s="188">
        <v>6.944444444444445E-4</v>
      </c>
      <c r="F23" s="180" t="s">
        <v>130</v>
      </c>
      <c r="G23" s="180">
        <v>1.0</v>
      </c>
      <c r="H23" s="185"/>
      <c r="I23" s="185"/>
      <c r="J23" s="184">
        <f t="shared" si="1"/>
        <v>0.0006944444444</v>
      </c>
    </row>
    <row r="24">
      <c r="A24" s="176">
        <v>20.0</v>
      </c>
      <c r="B24" s="185"/>
      <c r="C24" s="185"/>
      <c r="D24" s="179">
        <v>0.0</v>
      </c>
      <c r="E24" s="179">
        <v>0.0</v>
      </c>
      <c r="F24" s="180"/>
      <c r="G24" s="185"/>
      <c r="H24" s="185"/>
      <c r="I24" s="185"/>
      <c r="J24" s="184">
        <f t="shared" si="1"/>
        <v>0</v>
      </c>
    </row>
    <row r="25">
      <c r="A25" s="176">
        <v>21.0</v>
      </c>
      <c r="B25" s="185"/>
      <c r="C25" s="185"/>
      <c r="D25" s="179">
        <v>0.0</v>
      </c>
      <c r="E25" s="179">
        <v>0.0</v>
      </c>
      <c r="F25" s="178"/>
      <c r="G25" s="185"/>
      <c r="H25" s="185"/>
      <c r="I25" s="185"/>
      <c r="J25" s="184">
        <f t="shared" si="1"/>
        <v>0</v>
      </c>
    </row>
    <row r="26">
      <c r="A26" s="176">
        <v>22.0</v>
      </c>
      <c r="B26" s="185"/>
      <c r="C26" s="185"/>
      <c r="D26" s="179">
        <v>0.0</v>
      </c>
      <c r="E26" s="179">
        <v>0.0</v>
      </c>
      <c r="F26" s="178"/>
      <c r="G26" s="185"/>
      <c r="H26" s="185"/>
      <c r="I26" s="185"/>
      <c r="J26" s="184">
        <f t="shared" si="1"/>
        <v>0</v>
      </c>
    </row>
    <row r="27">
      <c r="A27" s="176">
        <v>23.0</v>
      </c>
      <c r="B27" s="185"/>
      <c r="C27" s="185"/>
      <c r="D27" s="179">
        <v>0.0</v>
      </c>
      <c r="E27" s="179">
        <v>0.0</v>
      </c>
      <c r="F27" s="185"/>
      <c r="G27" s="185"/>
      <c r="H27" s="185"/>
      <c r="I27" s="185"/>
      <c r="J27" s="184">
        <f t="shared" si="1"/>
        <v>0</v>
      </c>
    </row>
    <row r="28">
      <c r="A28" s="176">
        <v>24.0</v>
      </c>
      <c r="B28" s="185"/>
      <c r="C28" s="185"/>
      <c r="D28" s="179">
        <v>0.0</v>
      </c>
      <c r="E28" s="179">
        <v>0.0</v>
      </c>
      <c r="F28" s="185"/>
      <c r="G28" s="185"/>
      <c r="H28" s="185"/>
      <c r="I28" s="185"/>
      <c r="J28" s="184">
        <f t="shared" si="1"/>
        <v>0</v>
      </c>
    </row>
    <row r="29">
      <c r="A29" s="176">
        <v>25.0</v>
      </c>
      <c r="B29" s="185"/>
      <c r="C29" s="185"/>
      <c r="D29" s="179">
        <v>0.0</v>
      </c>
      <c r="E29" s="179">
        <v>0.0</v>
      </c>
      <c r="F29" s="185"/>
      <c r="G29" s="185"/>
      <c r="H29" s="185"/>
      <c r="I29" s="185"/>
      <c r="J29" s="184">
        <f t="shared" si="1"/>
        <v>0</v>
      </c>
    </row>
    <row r="30">
      <c r="A30" s="176">
        <v>26.0</v>
      </c>
      <c r="B30" s="185"/>
      <c r="C30" s="185"/>
      <c r="D30" s="179">
        <v>0.0</v>
      </c>
      <c r="E30" s="179">
        <v>0.0</v>
      </c>
      <c r="F30" s="185"/>
      <c r="G30" s="185"/>
      <c r="H30" s="185"/>
      <c r="I30" s="185"/>
      <c r="J30" s="184">
        <f t="shared" si="1"/>
        <v>0</v>
      </c>
    </row>
    <row r="31">
      <c r="A31" s="176">
        <v>27.0</v>
      </c>
      <c r="B31" s="185"/>
      <c r="C31" s="185"/>
      <c r="D31" s="179">
        <v>0.0</v>
      </c>
      <c r="E31" s="179">
        <v>0.0</v>
      </c>
      <c r="F31" s="185"/>
      <c r="G31" s="185"/>
      <c r="H31" s="185"/>
      <c r="I31" s="185"/>
      <c r="J31" s="184">
        <f t="shared" si="1"/>
        <v>0</v>
      </c>
    </row>
    <row r="32">
      <c r="A32" s="176">
        <v>28.0</v>
      </c>
      <c r="B32" s="185"/>
      <c r="C32" s="185"/>
      <c r="D32" s="179">
        <v>0.0</v>
      </c>
      <c r="E32" s="179">
        <v>0.0</v>
      </c>
      <c r="F32" s="185"/>
      <c r="G32" s="185"/>
      <c r="H32" s="185"/>
      <c r="I32" s="185"/>
      <c r="J32" s="184">
        <f t="shared" si="1"/>
        <v>0</v>
      </c>
    </row>
    <row r="33">
      <c r="A33" s="176">
        <v>29.0</v>
      </c>
      <c r="B33" s="185"/>
      <c r="C33" s="185"/>
      <c r="D33" s="179">
        <v>0.0</v>
      </c>
      <c r="E33" s="179">
        <v>0.0</v>
      </c>
      <c r="F33" s="185"/>
      <c r="G33" s="185"/>
      <c r="H33" s="185"/>
      <c r="I33" s="185"/>
      <c r="J33" s="184">
        <f t="shared" si="1"/>
        <v>0</v>
      </c>
    </row>
    <row r="34">
      <c r="A34" s="176">
        <v>30.0</v>
      </c>
      <c r="B34" s="185"/>
      <c r="C34" s="185"/>
      <c r="D34" s="179">
        <v>0.0</v>
      </c>
      <c r="E34" s="179">
        <v>0.0</v>
      </c>
      <c r="F34" s="185"/>
      <c r="G34" s="185"/>
      <c r="H34" s="185"/>
      <c r="I34" s="185"/>
      <c r="J34" s="184">
        <f t="shared" si="1"/>
        <v>0</v>
      </c>
    </row>
    <row r="35">
      <c r="A35" s="176">
        <v>31.0</v>
      </c>
      <c r="B35" s="185"/>
      <c r="C35" s="185"/>
      <c r="D35" s="179">
        <v>0.0</v>
      </c>
      <c r="E35" s="179">
        <v>0.0</v>
      </c>
      <c r="F35" s="185"/>
      <c r="G35" s="185"/>
      <c r="H35" s="185"/>
      <c r="I35" s="185"/>
      <c r="J35" s="184">
        <f t="shared" si="1"/>
        <v>0</v>
      </c>
    </row>
    <row r="36">
      <c r="A36" s="176">
        <v>32.0</v>
      </c>
      <c r="B36" s="185"/>
      <c r="C36" s="185"/>
      <c r="D36" s="179">
        <v>0.0</v>
      </c>
      <c r="E36" s="179">
        <v>0.0</v>
      </c>
      <c r="F36" s="185"/>
      <c r="G36" s="185"/>
      <c r="H36" s="185"/>
      <c r="I36" s="185"/>
      <c r="J36" s="184">
        <f t="shared" si="1"/>
        <v>0</v>
      </c>
    </row>
    <row r="37">
      <c r="A37" s="176">
        <v>33.0</v>
      </c>
      <c r="B37" s="185"/>
      <c r="C37" s="185"/>
      <c r="D37" s="179">
        <v>0.0</v>
      </c>
      <c r="E37" s="179">
        <v>0.0</v>
      </c>
      <c r="F37" s="185"/>
      <c r="G37" s="185"/>
      <c r="H37" s="185"/>
      <c r="I37" s="185"/>
      <c r="J37" s="184">
        <f t="shared" si="1"/>
        <v>0</v>
      </c>
    </row>
    <row r="38">
      <c r="A38" s="176">
        <v>34.0</v>
      </c>
      <c r="B38" s="185"/>
      <c r="C38" s="185"/>
      <c r="D38" s="179">
        <v>0.0</v>
      </c>
      <c r="E38" s="179">
        <v>0.0</v>
      </c>
      <c r="F38" s="185"/>
      <c r="G38" s="185"/>
      <c r="H38" s="185"/>
      <c r="I38" s="185"/>
      <c r="J38" s="184">
        <f t="shared" si="1"/>
        <v>0</v>
      </c>
    </row>
    <row r="39">
      <c r="A39" s="176">
        <v>35.0</v>
      </c>
      <c r="B39" s="185"/>
      <c r="C39" s="185"/>
      <c r="D39" s="179">
        <v>0.0</v>
      </c>
      <c r="E39" s="179">
        <v>0.0</v>
      </c>
      <c r="F39" s="185"/>
      <c r="G39" s="185"/>
      <c r="H39" s="185"/>
      <c r="I39" s="185"/>
      <c r="J39" s="184">
        <f t="shared" si="1"/>
        <v>0</v>
      </c>
    </row>
    <row r="40">
      <c r="A40" s="176">
        <v>36.0</v>
      </c>
      <c r="B40" s="185"/>
      <c r="C40" s="185"/>
      <c r="D40" s="179">
        <v>0.0</v>
      </c>
      <c r="E40" s="179">
        <v>0.0</v>
      </c>
      <c r="F40" s="185"/>
      <c r="G40" s="185"/>
      <c r="H40" s="185"/>
      <c r="I40" s="185"/>
      <c r="J40" s="184">
        <f t="shared" si="1"/>
        <v>0</v>
      </c>
    </row>
    <row r="41">
      <c r="A41" s="176">
        <v>37.0</v>
      </c>
      <c r="B41" s="185"/>
      <c r="C41" s="185"/>
      <c r="D41" s="179">
        <v>0.0</v>
      </c>
      <c r="E41" s="179">
        <v>0.0</v>
      </c>
      <c r="F41" s="185"/>
      <c r="G41" s="185"/>
      <c r="H41" s="185"/>
      <c r="I41" s="185"/>
      <c r="J41" s="184">
        <f t="shared" si="1"/>
        <v>0</v>
      </c>
    </row>
    <row r="42">
      <c r="A42" s="176">
        <v>38.0</v>
      </c>
      <c r="B42" s="185"/>
      <c r="C42" s="185"/>
      <c r="D42" s="179">
        <v>0.0</v>
      </c>
      <c r="E42" s="179">
        <v>0.0</v>
      </c>
      <c r="F42" s="185"/>
      <c r="G42" s="185"/>
      <c r="H42" s="185"/>
      <c r="I42" s="185"/>
      <c r="J42" s="184">
        <f t="shared" si="1"/>
        <v>0</v>
      </c>
    </row>
    <row r="43">
      <c r="A43" s="176">
        <v>39.0</v>
      </c>
      <c r="B43" s="185"/>
      <c r="C43" s="185"/>
      <c r="D43" s="179">
        <v>0.0</v>
      </c>
      <c r="E43" s="179">
        <v>0.0</v>
      </c>
      <c r="F43" s="185"/>
      <c r="G43" s="185"/>
      <c r="H43" s="185"/>
      <c r="I43" s="185"/>
      <c r="J43" s="184">
        <f t="shared" si="1"/>
        <v>0</v>
      </c>
    </row>
    <row r="44">
      <c r="A44" s="176">
        <v>40.0</v>
      </c>
      <c r="B44" s="185"/>
      <c r="C44" s="185"/>
      <c r="D44" s="179">
        <v>0.0</v>
      </c>
      <c r="E44" s="179">
        <v>0.0</v>
      </c>
      <c r="F44" s="185"/>
      <c r="G44" s="185"/>
      <c r="H44" s="185"/>
      <c r="I44" s="185"/>
      <c r="J44" s="184">
        <f t="shared" si="1"/>
        <v>0</v>
      </c>
    </row>
    <row r="45">
      <c r="A45" s="176">
        <v>41.0</v>
      </c>
      <c r="B45" s="185"/>
      <c r="C45" s="185"/>
      <c r="D45" s="179">
        <v>0.0</v>
      </c>
      <c r="E45" s="179">
        <v>0.0</v>
      </c>
      <c r="F45" s="185"/>
      <c r="G45" s="185"/>
      <c r="H45" s="185"/>
      <c r="I45" s="185"/>
      <c r="J45" s="184">
        <f t="shared" si="1"/>
        <v>0</v>
      </c>
    </row>
    <row r="46">
      <c r="A46" s="176">
        <v>42.0</v>
      </c>
      <c r="B46" s="185"/>
      <c r="C46" s="185"/>
      <c r="D46" s="179">
        <v>0.0</v>
      </c>
      <c r="E46" s="179">
        <v>0.0</v>
      </c>
      <c r="F46" s="185"/>
      <c r="G46" s="185"/>
      <c r="H46" s="185"/>
      <c r="I46" s="185"/>
      <c r="J46" s="184">
        <f t="shared" si="1"/>
        <v>0</v>
      </c>
    </row>
    <row r="47">
      <c r="A47" s="176">
        <v>43.0</v>
      </c>
      <c r="B47" s="185"/>
      <c r="C47" s="185"/>
      <c r="D47" s="179">
        <v>0.0</v>
      </c>
      <c r="E47" s="179">
        <v>0.0</v>
      </c>
      <c r="F47" s="185"/>
      <c r="G47" s="185"/>
      <c r="H47" s="185"/>
      <c r="I47" s="185"/>
      <c r="J47" s="184">
        <f t="shared" si="1"/>
        <v>0</v>
      </c>
    </row>
    <row r="48">
      <c r="A48" s="176">
        <v>44.0</v>
      </c>
      <c r="B48" s="185"/>
      <c r="C48" s="185"/>
      <c r="D48" s="179">
        <v>0.0</v>
      </c>
      <c r="E48" s="179">
        <v>0.0</v>
      </c>
      <c r="F48" s="185"/>
      <c r="G48" s="185"/>
      <c r="H48" s="185"/>
      <c r="I48" s="185"/>
      <c r="J48" s="184">
        <f t="shared" si="1"/>
        <v>0</v>
      </c>
    </row>
    <row r="49">
      <c r="A49" s="176">
        <v>45.0</v>
      </c>
      <c r="B49" s="185"/>
      <c r="C49" s="185"/>
      <c r="D49" s="179">
        <v>0.0</v>
      </c>
      <c r="E49" s="179">
        <v>0.0</v>
      </c>
      <c r="F49" s="185"/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85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85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2.38"/>
    <col customWidth="1" min="4" max="4" width="19.88"/>
    <col customWidth="1" min="5" max="5" width="20.25"/>
    <col customWidth="1" min="10" max="10" width="14.25"/>
    <col customWidth="1" min="12" max="12" width="32.13"/>
    <col customWidth="1" min="13" max="13" width="19.13"/>
    <col customWidth="1" min="14" max="14" width="18.25"/>
  </cols>
  <sheetData>
    <row r="1">
      <c r="A1" s="170" t="s">
        <v>221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90" t="s">
        <v>126</v>
      </c>
      <c r="H3" s="190" t="s">
        <v>127</v>
      </c>
      <c r="I3" s="172" t="s">
        <v>128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252">
        <v>46119.0</v>
      </c>
      <c r="C5" s="91" t="s">
        <v>58</v>
      </c>
      <c r="D5" s="188">
        <v>0.6090277777777777</v>
      </c>
      <c r="E5" s="188">
        <v>0.6180555555555556</v>
      </c>
      <c r="F5" s="180" t="s">
        <v>130</v>
      </c>
      <c r="G5" s="178"/>
      <c r="H5" s="178"/>
      <c r="I5" s="178"/>
      <c r="J5" s="253">
        <v>0.009675925925925926</v>
      </c>
    </row>
    <row r="6">
      <c r="A6" s="176">
        <v>2.0</v>
      </c>
      <c r="B6" s="252">
        <v>46119.0</v>
      </c>
      <c r="C6" s="180" t="s">
        <v>222</v>
      </c>
      <c r="D6" s="188">
        <v>0.6090277777777777</v>
      </c>
      <c r="E6" s="188">
        <v>0.6180555555555556</v>
      </c>
      <c r="F6" s="180" t="s">
        <v>130</v>
      </c>
      <c r="G6" s="178"/>
      <c r="H6" s="178"/>
      <c r="I6" s="178"/>
      <c r="J6" s="253">
        <v>0.009675925925925926</v>
      </c>
    </row>
    <row r="7">
      <c r="A7" s="176">
        <v>3.0</v>
      </c>
      <c r="B7" s="252">
        <v>46119.0</v>
      </c>
      <c r="C7" s="91" t="s">
        <v>222</v>
      </c>
      <c r="D7" s="188">
        <v>0.6090277777777777</v>
      </c>
      <c r="E7" s="188">
        <v>0.6180555555555556</v>
      </c>
      <c r="F7" s="180" t="s">
        <v>130</v>
      </c>
      <c r="G7" s="178"/>
      <c r="H7" s="178"/>
      <c r="I7" s="178"/>
      <c r="J7" s="253">
        <v>0.009675925925925926</v>
      </c>
    </row>
    <row r="8">
      <c r="A8" s="176">
        <v>4.0</v>
      </c>
      <c r="B8" s="252">
        <v>46119.0</v>
      </c>
      <c r="C8" s="180" t="s">
        <v>58</v>
      </c>
      <c r="D8" s="188">
        <v>0.6090277777777777</v>
      </c>
      <c r="E8" s="188">
        <v>0.6180555555555556</v>
      </c>
      <c r="F8" s="180" t="s">
        <v>130</v>
      </c>
      <c r="G8" s="178"/>
      <c r="H8" s="178"/>
      <c r="I8" s="178"/>
      <c r="J8" s="253">
        <v>0.009675925925925926</v>
      </c>
    </row>
    <row r="9">
      <c r="A9" s="176">
        <v>5.0</v>
      </c>
      <c r="B9" s="252">
        <v>46119.0</v>
      </c>
      <c r="C9" s="180" t="s">
        <v>58</v>
      </c>
      <c r="D9" s="188">
        <v>0.6090277777777777</v>
      </c>
      <c r="E9" s="188">
        <v>0.6180555555555556</v>
      </c>
      <c r="F9" s="180" t="s">
        <v>130</v>
      </c>
      <c r="G9" s="178"/>
      <c r="H9" s="178"/>
      <c r="I9" s="178"/>
      <c r="J9" s="253">
        <v>0.009027777777777777</v>
      </c>
    </row>
    <row r="10">
      <c r="A10" s="176">
        <v>6.0</v>
      </c>
      <c r="B10" s="252">
        <v>46119.0</v>
      </c>
      <c r="C10" s="180" t="s">
        <v>58</v>
      </c>
      <c r="D10" s="188">
        <v>0.6361111111111111</v>
      </c>
      <c r="E10" s="188">
        <v>0.6408333333333334</v>
      </c>
      <c r="F10" s="180" t="s">
        <v>130</v>
      </c>
      <c r="G10" s="178"/>
      <c r="H10" s="185"/>
      <c r="I10" s="178"/>
      <c r="J10" s="184">
        <f t="shared" ref="J10:J105" si="1">E10-D10</f>
        <v>0.004722222222</v>
      </c>
    </row>
    <row r="11">
      <c r="A11" s="176">
        <v>7.0</v>
      </c>
      <c r="B11" s="252">
        <v>46119.0</v>
      </c>
      <c r="C11" s="180" t="s">
        <v>58</v>
      </c>
      <c r="D11" s="188">
        <v>0.6361111111111111</v>
      </c>
      <c r="E11" s="188">
        <v>0.6408333333333334</v>
      </c>
      <c r="F11" s="180" t="s">
        <v>130</v>
      </c>
      <c r="G11" s="178"/>
      <c r="H11" s="185"/>
      <c r="I11" s="178"/>
      <c r="J11" s="184">
        <f t="shared" si="1"/>
        <v>0.004722222222</v>
      </c>
    </row>
    <row r="12">
      <c r="A12" s="176">
        <v>8.0</v>
      </c>
      <c r="B12" s="252">
        <v>46119.0</v>
      </c>
      <c r="C12" s="180" t="s">
        <v>58</v>
      </c>
      <c r="D12" s="188">
        <v>0.6361111111111111</v>
      </c>
      <c r="E12" s="188">
        <v>0.6408333333333334</v>
      </c>
      <c r="F12" s="180" t="s">
        <v>130</v>
      </c>
      <c r="G12" s="178"/>
      <c r="H12" s="185"/>
      <c r="I12" s="178"/>
      <c r="J12" s="184">
        <f t="shared" si="1"/>
        <v>0.004722222222</v>
      </c>
      <c r="O12" s="182"/>
    </row>
    <row r="13">
      <c r="A13" s="176">
        <v>9.0</v>
      </c>
      <c r="B13" s="252">
        <v>46119.0</v>
      </c>
      <c r="C13" s="180" t="s">
        <v>58</v>
      </c>
      <c r="D13" s="188">
        <v>0.6361111111111111</v>
      </c>
      <c r="E13" s="188">
        <v>0.6408333333333334</v>
      </c>
      <c r="F13" s="180" t="s">
        <v>130</v>
      </c>
      <c r="G13" s="178"/>
      <c r="H13" s="185"/>
      <c r="I13" s="178"/>
      <c r="J13" s="184">
        <f t="shared" si="1"/>
        <v>0.004722222222</v>
      </c>
      <c r="O13" s="182"/>
    </row>
    <row r="14">
      <c r="A14" s="176">
        <v>10.0</v>
      </c>
      <c r="B14" s="252">
        <v>46119.0</v>
      </c>
      <c r="C14" s="180" t="s">
        <v>58</v>
      </c>
      <c r="D14" s="188">
        <v>0.6361111111111111</v>
      </c>
      <c r="E14" s="188">
        <v>0.6408333333333334</v>
      </c>
      <c r="F14" s="180" t="s">
        <v>130</v>
      </c>
      <c r="G14" s="178"/>
      <c r="H14" s="185"/>
      <c r="I14" s="178"/>
      <c r="J14" s="184">
        <f t="shared" si="1"/>
        <v>0.004722222222</v>
      </c>
      <c r="O14" s="182"/>
    </row>
    <row r="15">
      <c r="A15" s="176">
        <v>11.0</v>
      </c>
      <c r="B15" s="252">
        <v>46119.0</v>
      </c>
      <c r="C15" s="180" t="s">
        <v>58</v>
      </c>
      <c r="D15" s="207">
        <v>0.7083333333333334</v>
      </c>
      <c r="E15" s="207">
        <v>0.7108796296296296</v>
      </c>
      <c r="F15" s="180" t="s">
        <v>130</v>
      </c>
      <c r="G15" s="178"/>
      <c r="H15" s="185"/>
      <c r="I15" s="178"/>
      <c r="J15" s="184">
        <f t="shared" si="1"/>
        <v>0.002546296296</v>
      </c>
      <c r="L15" s="182"/>
      <c r="M15" s="182"/>
      <c r="N15" s="182"/>
      <c r="O15" s="182"/>
    </row>
    <row r="16">
      <c r="A16" s="176">
        <v>12.0</v>
      </c>
      <c r="B16" s="252">
        <v>46119.0</v>
      </c>
      <c r="C16" s="180" t="s">
        <v>58</v>
      </c>
      <c r="D16" s="207">
        <v>0.7083333333333334</v>
      </c>
      <c r="E16" s="207">
        <v>0.7108796296296296</v>
      </c>
      <c r="F16" s="180" t="s">
        <v>130</v>
      </c>
      <c r="G16" s="178"/>
      <c r="H16" s="185"/>
      <c r="I16" s="178"/>
      <c r="J16" s="184">
        <f t="shared" si="1"/>
        <v>0.002546296296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252">
        <v>46119.0</v>
      </c>
      <c r="C17" s="180" t="s">
        <v>58</v>
      </c>
      <c r="D17" s="207">
        <v>0.7083333333333334</v>
      </c>
      <c r="E17" s="207">
        <v>0.7108796296296296</v>
      </c>
      <c r="F17" s="180" t="s">
        <v>130</v>
      </c>
      <c r="G17" s="178"/>
      <c r="H17" s="185"/>
      <c r="I17" s="178"/>
      <c r="J17" s="184">
        <f t="shared" si="1"/>
        <v>0.002546296296</v>
      </c>
      <c r="L17" s="183">
        <f>COUNTA(F5:F104)</f>
        <v>72</v>
      </c>
      <c r="M17" s="183">
        <f>COUNTIF(F5:F104,"non")</f>
        <v>0</v>
      </c>
      <c r="N17" s="183">
        <f>COUNTIF(F5:F104,"oui")</f>
        <v>72</v>
      </c>
      <c r="O17" s="183">
        <f>(L17-M17)/L17</f>
        <v>1</v>
      </c>
      <c r="P17" s="148">
        <f>AVERAGEIF(J$5:J$200,"&lt;&gt;0")</f>
        <v>0.003230934928</v>
      </c>
    </row>
    <row r="18">
      <c r="A18" s="176">
        <v>14.0</v>
      </c>
      <c r="B18" s="252">
        <v>46119.0</v>
      </c>
      <c r="C18" s="180" t="s">
        <v>58</v>
      </c>
      <c r="D18" s="207">
        <v>0.7083333333333334</v>
      </c>
      <c r="E18" s="207">
        <v>0.7108796296296296</v>
      </c>
      <c r="F18" s="180" t="s">
        <v>130</v>
      </c>
      <c r="G18" s="178"/>
      <c r="H18" s="185"/>
      <c r="I18" s="178"/>
      <c r="J18" s="184">
        <f t="shared" si="1"/>
        <v>0.002546296296</v>
      </c>
    </row>
    <row r="19">
      <c r="A19" s="176">
        <v>15.0</v>
      </c>
      <c r="B19" s="252">
        <v>46119.0</v>
      </c>
      <c r="C19" s="180" t="s">
        <v>58</v>
      </c>
      <c r="D19" s="207">
        <v>0.7083333333333334</v>
      </c>
      <c r="E19" s="207">
        <v>0.7108796296296296</v>
      </c>
      <c r="F19" s="180" t="s">
        <v>130</v>
      </c>
      <c r="G19" s="178"/>
      <c r="H19" s="185"/>
      <c r="I19" s="178"/>
      <c r="J19" s="184">
        <f t="shared" si="1"/>
        <v>0.002546296296</v>
      </c>
    </row>
    <row r="20">
      <c r="A20" s="176">
        <v>16.0</v>
      </c>
      <c r="B20" s="252">
        <v>46119.0</v>
      </c>
      <c r="C20" s="180" t="s">
        <v>58</v>
      </c>
      <c r="D20" s="188">
        <v>0.725</v>
      </c>
      <c r="E20" s="188">
        <v>0.7277893518518519</v>
      </c>
      <c r="F20" s="180" t="s">
        <v>130</v>
      </c>
      <c r="G20" s="178"/>
      <c r="H20" s="185"/>
      <c r="I20" s="178"/>
      <c r="J20" s="184">
        <f t="shared" si="1"/>
        <v>0.002789351852</v>
      </c>
    </row>
    <row r="21">
      <c r="A21" s="176">
        <v>17.0</v>
      </c>
      <c r="B21" s="252">
        <v>46119.0</v>
      </c>
      <c r="C21" s="180" t="s">
        <v>58</v>
      </c>
      <c r="D21" s="188">
        <v>0.725</v>
      </c>
      <c r="E21" s="188">
        <v>0.7277893518518519</v>
      </c>
      <c r="F21" s="180" t="s">
        <v>130</v>
      </c>
      <c r="G21" s="178"/>
      <c r="H21" s="185"/>
      <c r="I21" s="178"/>
      <c r="J21" s="184">
        <f t="shared" si="1"/>
        <v>0.002789351852</v>
      </c>
    </row>
    <row r="22">
      <c r="A22" s="176">
        <v>18.0</v>
      </c>
      <c r="B22" s="252">
        <v>46119.0</v>
      </c>
      <c r="C22" s="180" t="s">
        <v>58</v>
      </c>
      <c r="D22" s="188">
        <v>0.725</v>
      </c>
      <c r="E22" s="188">
        <v>0.7277893518518519</v>
      </c>
      <c r="F22" s="180" t="s">
        <v>130</v>
      </c>
      <c r="G22" s="178"/>
      <c r="H22" s="185"/>
      <c r="I22" s="178"/>
      <c r="J22" s="184">
        <f t="shared" si="1"/>
        <v>0.002789351852</v>
      </c>
    </row>
    <row r="23">
      <c r="A23" s="176">
        <v>19.0</v>
      </c>
      <c r="B23" s="252">
        <v>46119.0</v>
      </c>
      <c r="C23" s="180" t="s">
        <v>58</v>
      </c>
      <c r="D23" s="188">
        <v>0.725</v>
      </c>
      <c r="E23" s="188">
        <v>0.7277893518518519</v>
      </c>
      <c r="F23" s="180" t="s">
        <v>130</v>
      </c>
      <c r="G23" s="178"/>
      <c r="H23" s="185"/>
      <c r="I23" s="178"/>
      <c r="J23" s="184">
        <f t="shared" si="1"/>
        <v>0.002789351852</v>
      </c>
    </row>
    <row r="24">
      <c r="A24" s="176">
        <v>20.0</v>
      </c>
      <c r="B24" s="252">
        <v>46119.0</v>
      </c>
      <c r="C24" s="180" t="s">
        <v>58</v>
      </c>
      <c r="D24" s="188">
        <v>0.725</v>
      </c>
      <c r="E24" s="188">
        <v>0.7277893518518519</v>
      </c>
      <c r="F24" s="180" t="s">
        <v>130</v>
      </c>
      <c r="G24" s="178"/>
      <c r="H24" s="185"/>
      <c r="I24" s="178"/>
      <c r="J24" s="184">
        <f t="shared" si="1"/>
        <v>0.002789351852</v>
      </c>
    </row>
    <row r="25">
      <c r="A25" s="176">
        <v>21.0</v>
      </c>
      <c r="B25" s="252">
        <v>46120.0</v>
      </c>
      <c r="C25" s="180" t="s">
        <v>58</v>
      </c>
      <c r="D25" s="188">
        <v>0.3402777777777778</v>
      </c>
      <c r="E25" s="188">
        <v>0.34326388888888887</v>
      </c>
      <c r="F25" s="180" t="s">
        <v>130</v>
      </c>
      <c r="G25" s="178"/>
      <c r="H25" s="185"/>
      <c r="I25" s="178"/>
      <c r="J25" s="184">
        <f t="shared" si="1"/>
        <v>0.002986111111</v>
      </c>
    </row>
    <row r="26">
      <c r="A26" s="176">
        <v>22.0</v>
      </c>
      <c r="B26" s="252">
        <v>46120.0</v>
      </c>
      <c r="C26" s="180" t="s">
        <v>58</v>
      </c>
      <c r="D26" s="188">
        <v>0.3402777777777778</v>
      </c>
      <c r="E26" s="188">
        <v>0.34326388888888887</v>
      </c>
      <c r="F26" s="180" t="s">
        <v>130</v>
      </c>
      <c r="G26" s="178"/>
      <c r="H26" s="185"/>
      <c r="I26" s="178"/>
      <c r="J26" s="184">
        <f t="shared" si="1"/>
        <v>0.002986111111</v>
      </c>
    </row>
    <row r="27">
      <c r="A27" s="176">
        <v>23.0</v>
      </c>
      <c r="B27" s="252">
        <v>46120.0</v>
      </c>
      <c r="C27" s="180" t="s">
        <v>58</v>
      </c>
      <c r="D27" s="188">
        <v>0.3402777777777778</v>
      </c>
      <c r="E27" s="188">
        <v>0.34326388888888887</v>
      </c>
      <c r="F27" s="180" t="s">
        <v>130</v>
      </c>
      <c r="G27" s="178"/>
      <c r="H27" s="185"/>
      <c r="I27" s="178"/>
      <c r="J27" s="184">
        <f t="shared" si="1"/>
        <v>0.002986111111</v>
      </c>
    </row>
    <row r="28">
      <c r="A28" s="176">
        <v>24.0</v>
      </c>
      <c r="B28" s="252">
        <v>46120.0</v>
      </c>
      <c r="C28" s="180" t="s">
        <v>58</v>
      </c>
      <c r="D28" s="188">
        <v>0.3402777777777778</v>
      </c>
      <c r="E28" s="188">
        <v>0.34326388888888887</v>
      </c>
      <c r="F28" s="180" t="s">
        <v>130</v>
      </c>
      <c r="G28" s="185"/>
      <c r="H28" s="185"/>
      <c r="I28" s="185"/>
      <c r="J28" s="184">
        <f t="shared" si="1"/>
        <v>0.002986111111</v>
      </c>
    </row>
    <row r="29">
      <c r="A29" s="176">
        <v>25.0</v>
      </c>
      <c r="B29" s="252">
        <v>46120.0</v>
      </c>
      <c r="C29" s="180" t="s">
        <v>58</v>
      </c>
      <c r="D29" s="188">
        <v>0.3402777777777778</v>
      </c>
      <c r="E29" s="188">
        <v>0.34326388888888887</v>
      </c>
      <c r="F29" s="180" t="s">
        <v>130</v>
      </c>
      <c r="G29" s="185"/>
      <c r="H29" s="185"/>
      <c r="I29" s="185"/>
      <c r="J29" s="184">
        <f t="shared" si="1"/>
        <v>0.002986111111</v>
      </c>
    </row>
    <row r="30">
      <c r="A30" s="176">
        <v>26.0</v>
      </c>
      <c r="B30" s="252">
        <v>46120.0</v>
      </c>
      <c r="C30" s="180" t="s">
        <v>58</v>
      </c>
      <c r="D30" s="188">
        <v>0.35833333333333334</v>
      </c>
      <c r="E30" s="188">
        <v>0.36072916666666666</v>
      </c>
      <c r="F30" s="180" t="s">
        <v>130</v>
      </c>
      <c r="G30" s="185"/>
      <c r="H30" s="185"/>
      <c r="I30" s="185"/>
      <c r="J30" s="184">
        <f t="shared" si="1"/>
        <v>0.002395833333</v>
      </c>
    </row>
    <row r="31">
      <c r="A31" s="176">
        <v>27.0</v>
      </c>
      <c r="B31" s="252">
        <v>46120.0</v>
      </c>
      <c r="C31" s="180" t="s">
        <v>58</v>
      </c>
      <c r="D31" s="188">
        <v>0.35833333333333334</v>
      </c>
      <c r="E31" s="188">
        <v>0.36072916666666666</v>
      </c>
      <c r="F31" s="180" t="s">
        <v>130</v>
      </c>
      <c r="G31" s="185"/>
      <c r="H31" s="185"/>
      <c r="I31" s="185"/>
      <c r="J31" s="184">
        <f t="shared" si="1"/>
        <v>0.002395833333</v>
      </c>
    </row>
    <row r="32">
      <c r="A32" s="176">
        <v>28.0</v>
      </c>
      <c r="B32" s="252">
        <v>46120.0</v>
      </c>
      <c r="C32" s="180" t="s">
        <v>58</v>
      </c>
      <c r="D32" s="188">
        <v>0.35833333333333334</v>
      </c>
      <c r="E32" s="188">
        <v>0.36072916666666666</v>
      </c>
      <c r="F32" s="180" t="s">
        <v>130</v>
      </c>
      <c r="G32" s="185"/>
      <c r="H32" s="185"/>
      <c r="I32" s="185"/>
      <c r="J32" s="184">
        <f t="shared" si="1"/>
        <v>0.002395833333</v>
      </c>
    </row>
    <row r="33">
      <c r="A33" s="176">
        <v>29.0</v>
      </c>
      <c r="B33" s="252">
        <v>46120.0</v>
      </c>
      <c r="C33" s="180" t="s">
        <v>58</v>
      </c>
      <c r="D33" s="188">
        <v>0.35833333333333334</v>
      </c>
      <c r="E33" s="188">
        <v>0.36072916666666666</v>
      </c>
      <c r="F33" s="180" t="s">
        <v>130</v>
      </c>
      <c r="G33" s="185"/>
      <c r="H33" s="185"/>
      <c r="I33" s="185"/>
      <c r="J33" s="184">
        <f t="shared" si="1"/>
        <v>0.002395833333</v>
      </c>
    </row>
    <row r="34">
      <c r="A34" s="176">
        <v>30.0</v>
      </c>
      <c r="B34" s="252">
        <v>46120.0</v>
      </c>
      <c r="C34" s="180" t="s">
        <v>58</v>
      </c>
      <c r="D34" s="188">
        <v>0.35833333333333334</v>
      </c>
      <c r="E34" s="188">
        <v>0.36072916666666666</v>
      </c>
      <c r="F34" s="180" t="s">
        <v>130</v>
      </c>
      <c r="G34" s="185"/>
      <c r="H34" s="185"/>
      <c r="I34" s="185"/>
      <c r="J34" s="184">
        <f t="shared" si="1"/>
        <v>0.002395833333</v>
      </c>
    </row>
    <row r="35">
      <c r="A35" s="176">
        <v>31.0</v>
      </c>
      <c r="B35" s="252">
        <v>46120.0</v>
      </c>
      <c r="C35" s="180" t="s">
        <v>58</v>
      </c>
      <c r="D35" s="188">
        <v>0.3861111111111111</v>
      </c>
      <c r="E35" s="188">
        <v>0.3883333333333333</v>
      </c>
      <c r="F35" s="180" t="s">
        <v>130</v>
      </c>
      <c r="G35" s="185"/>
      <c r="H35" s="185"/>
      <c r="I35" s="185"/>
      <c r="J35" s="184">
        <f t="shared" si="1"/>
        <v>0.002222222222</v>
      </c>
    </row>
    <row r="36">
      <c r="A36" s="176">
        <v>32.0</v>
      </c>
      <c r="B36" s="252">
        <v>46120.0</v>
      </c>
      <c r="C36" s="180" t="s">
        <v>58</v>
      </c>
      <c r="D36" s="188">
        <v>0.3861111111111111</v>
      </c>
      <c r="E36" s="188">
        <v>0.3883333333333333</v>
      </c>
      <c r="F36" s="180" t="s">
        <v>130</v>
      </c>
      <c r="G36" s="185"/>
      <c r="H36" s="185"/>
      <c r="I36" s="185"/>
      <c r="J36" s="184">
        <f t="shared" si="1"/>
        <v>0.002222222222</v>
      </c>
    </row>
    <row r="37">
      <c r="A37" s="176">
        <v>33.0</v>
      </c>
      <c r="B37" s="252">
        <v>46120.0</v>
      </c>
      <c r="C37" s="180" t="s">
        <v>58</v>
      </c>
      <c r="D37" s="188">
        <v>0.3861111111111111</v>
      </c>
      <c r="E37" s="188">
        <v>0.3883333333333333</v>
      </c>
      <c r="F37" s="180" t="s">
        <v>130</v>
      </c>
      <c r="G37" s="185"/>
      <c r="H37" s="185"/>
      <c r="I37" s="185"/>
      <c r="J37" s="184">
        <f t="shared" si="1"/>
        <v>0.002222222222</v>
      </c>
    </row>
    <row r="38">
      <c r="A38" s="176">
        <v>34.0</v>
      </c>
      <c r="B38" s="252">
        <v>46120.0</v>
      </c>
      <c r="C38" s="180" t="s">
        <v>58</v>
      </c>
      <c r="D38" s="188">
        <v>0.3861111111111111</v>
      </c>
      <c r="E38" s="188">
        <v>0.3883333333333333</v>
      </c>
      <c r="F38" s="180" t="s">
        <v>130</v>
      </c>
      <c r="G38" s="185"/>
      <c r="H38" s="185"/>
      <c r="I38" s="185"/>
      <c r="J38" s="184">
        <f t="shared" si="1"/>
        <v>0.002222222222</v>
      </c>
    </row>
    <row r="39">
      <c r="A39" s="176">
        <v>35.0</v>
      </c>
      <c r="B39" s="252">
        <v>46120.0</v>
      </c>
      <c r="C39" s="180" t="s">
        <v>58</v>
      </c>
      <c r="D39" s="188">
        <v>0.3861111111111111</v>
      </c>
      <c r="E39" s="188">
        <v>0.3883333333333333</v>
      </c>
      <c r="F39" s="180" t="s">
        <v>130</v>
      </c>
      <c r="G39" s="185"/>
      <c r="H39" s="185"/>
      <c r="I39" s="185"/>
      <c r="J39" s="184">
        <f t="shared" si="1"/>
        <v>0.002222222222</v>
      </c>
    </row>
    <row r="40">
      <c r="A40" s="176">
        <v>36.0</v>
      </c>
      <c r="B40" s="252">
        <v>46120.0</v>
      </c>
      <c r="C40" s="180" t="s">
        <v>58</v>
      </c>
      <c r="D40" s="188">
        <v>0.39166666666666666</v>
      </c>
      <c r="E40" s="188">
        <v>0.3937615740740741</v>
      </c>
      <c r="F40" s="180" t="s">
        <v>130</v>
      </c>
      <c r="G40" s="185"/>
      <c r="H40" s="185"/>
      <c r="I40" s="185"/>
      <c r="J40" s="184">
        <f t="shared" si="1"/>
        <v>0.002094907407</v>
      </c>
    </row>
    <row r="41">
      <c r="A41" s="176">
        <v>37.0</v>
      </c>
      <c r="B41" s="252">
        <v>46120.0</v>
      </c>
      <c r="C41" s="180" t="s">
        <v>58</v>
      </c>
      <c r="D41" s="188">
        <v>0.39166666666666666</v>
      </c>
      <c r="E41" s="188">
        <v>0.3937615740740741</v>
      </c>
      <c r="F41" s="180" t="s">
        <v>130</v>
      </c>
      <c r="G41" s="185"/>
      <c r="H41" s="185"/>
      <c r="I41" s="185"/>
      <c r="J41" s="184">
        <f t="shared" si="1"/>
        <v>0.002094907407</v>
      </c>
    </row>
    <row r="42">
      <c r="A42" s="176">
        <v>38.0</v>
      </c>
      <c r="B42" s="252">
        <v>46120.0</v>
      </c>
      <c r="C42" s="180" t="s">
        <v>58</v>
      </c>
      <c r="D42" s="188">
        <v>0.39166666666666666</v>
      </c>
      <c r="E42" s="188">
        <v>0.3937615740740741</v>
      </c>
      <c r="F42" s="180" t="s">
        <v>130</v>
      </c>
      <c r="G42" s="185"/>
      <c r="H42" s="185"/>
      <c r="I42" s="185"/>
      <c r="J42" s="184">
        <f t="shared" si="1"/>
        <v>0.002094907407</v>
      </c>
    </row>
    <row r="43">
      <c r="A43" s="176">
        <v>39.0</v>
      </c>
      <c r="B43" s="252">
        <v>46120.0</v>
      </c>
      <c r="C43" s="180" t="s">
        <v>58</v>
      </c>
      <c r="D43" s="188">
        <v>0.39166666666666666</v>
      </c>
      <c r="E43" s="188">
        <v>0.3937615740740741</v>
      </c>
      <c r="F43" s="180" t="s">
        <v>130</v>
      </c>
      <c r="G43" s="185"/>
      <c r="H43" s="185"/>
      <c r="I43" s="185"/>
      <c r="J43" s="184">
        <f t="shared" si="1"/>
        <v>0.002094907407</v>
      </c>
    </row>
    <row r="44">
      <c r="A44" s="176">
        <v>40.0</v>
      </c>
      <c r="B44" s="252">
        <v>46120.0</v>
      </c>
      <c r="C44" s="180" t="s">
        <v>58</v>
      </c>
      <c r="D44" s="188">
        <v>0.39166666666666666</v>
      </c>
      <c r="E44" s="188">
        <v>0.3937615740740741</v>
      </c>
      <c r="F44" s="180" t="s">
        <v>130</v>
      </c>
      <c r="G44" s="185"/>
      <c r="H44" s="185"/>
      <c r="I44" s="185"/>
      <c r="J44" s="184">
        <f t="shared" si="1"/>
        <v>0.002094907407</v>
      </c>
    </row>
    <row r="45">
      <c r="A45" s="176">
        <v>41.0</v>
      </c>
      <c r="B45" s="252">
        <v>46120.0</v>
      </c>
      <c r="C45" s="180" t="s">
        <v>58</v>
      </c>
      <c r="D45" s="188">
        <v>0.4083333333333333</v>
      </c>
      <c r="E45" s="188">
        <v>0.41458333333333336</v>
      </c>
      <c r="F45" s="180" t="s">
        <v>130</v>
      </c>
      <c r="G45" s="185"/>
      <c r="H45" s="185"/>
      <c r="I45" s="185"/>
      <c r="J45" s="184">
        <f t="shared" si="1"/>
        <v>0.00625</v>
      </c>
    </row>
    <row r="46">
      <c r="A46" s="176">
        <v>42.0</v>
      </c>
      <c r="B46" s="252">
        <v>46120.0</v>
      </c>
      <c r="C46" s="180" t="s">
        <v>58</v>
      </c>
      <c r="D46" s="188">
        <v>0.4083333333333333</v>
      </c>
      <c r="E46" s="188">
        <v>0.41458333333333336</v>
      </c>
      <c r="F46" s="180" t="s">
        <v>130</v>
      </c>
      <c r="G46" s="185"/>
      <c r="H46" s="185"/>
      <c r="I46" s="185"/>
      <c r="J46" s="184">
        <f t="shared" si="1"/>
        <v>0.00625</v>
      </c>
    </row>
    <row r="47">
      <c r="A47" s="176">
        <v>43.0</v>
      </c>
      <c r="B47" s="252">
        <v>46120.0</v>
      </c>
      <c r="C47" s="180" t="s">
        <v>58</v>
      </c>
      <c r="D47" s="188">
        <v>0.4083333333333333</v>
      </c>
      <c r="E47" s="188">
        <v>0.41458333333333336</v>
      </c>
      <c r="F47" s="180" t="s">
        <v>130</v>
      </c>
      <c r="G47" s="185"/>
      <c r="H47" s="185"/>
      <c r="I47" s="185"/>
      <c r="J47" s="184">
        <f t="shared" si="1"/>
        <v>0.00625</v>
      </c>
    </row>
    <row r="48">
      <c r="A48" s="176">
        <v>44.0</v>
      </c>
      <c r="B48" s="252">
        <v>46120.0</v>
      </c>
      <c r="C48" s="180" t="s">
        <v>58</v>
      </c>
      <c r="D48" s="188">
        <v>0.4083333333333333</v>
      </c>
      <c r="E48" s="188">
        <v>0.41458333333333336</v>
      </c>
      <c r="F48" s="180" t="s">
        <v>130</v>
      </c>
      <c r="G48" s="185"/>
      <c r="H48" s="185"/>
      <c r="I48" s="185"/>
      <c r="J48" s="184">
        <f t="shared" si="1"/>
        <v>0.00625</v>
      </c>
    </row>
    <row r="49">
      <c r="A49" s="176">
        <v>45.0</v>
      </c>
      <c r="B49" s="252">
        <v>46120.0</v>
      </c>
      <c r="C49" s="180" t="s">
        <v>58</v>
      </c>
      <c r="D49" s="188">
        <v>0.4083333333333333</v>
      </c>
      <c r="E49" s="188">
        <v>0.41458333333333336</v>
      </c>
      <c r="F49" s="180" t="s">
        <v>130</v>
      </c>
      <c r="G49" s="185"/>
      <c r="H49" s="185"/>
      <c r="I49" s="185"/>
      <c r="J49" s="184">
        <f t="shared" si="1"/>
        <v>0.00625</v>
      </c>
    </row>
    <row r="50">
      <c r="A50" s="176">
        <v>46.0</v>
      </c>
      <c r="B50" s="252">
        <v>46120.0</v>
      </c>
      <c r="C50" s="180" t="s">
        <v>58</v>
      </c>
      <c r="D50" s="188">
        <v>0.4361111111111111</v>
      </c>
      <c r="E50" s="188">
        <v>0.43820601851851854</v>
      </c>
      <c r="F50" s="180" t="s">
        <v>130</v>
      </c>
      <c r="G50" s="185"/>
      <c r="H50" s="185"/>
      <c r="I50" s="185"/>
      <c r="J50" s="184">
        <f t="shared" si="1"/>
        <v>0.002094907407</v>
      </c>
    </row>
    <row r="51">
      <c r="A51" s="176">
        <v>47.0</v>
      </c>
      <c r="B51" s="252">
        <v>46120.0</v>
      </c>
      <c r="C51" s="180" t="s">
        <v>58</v>
      </c>
      <c r="D51" s="188">
        <v>0.4361111111111111</v>
      </c>
      <c r="E51" s="188">
        <v>0.43820601851851854</v>
      </c>
      <c r="F51" s="180" t="s">
        <v>130</v>
      </c>
      <c r="G51" s="185"/>
      <c r="H51" s="185"/>
      <c r="I51" s="185"/>
      <c r="J51" s="184">
        <f t="shared" si="1"/>
        <v>0.002094907407</v>
      </c>
    </row>
    <row r="52">
      <c r="A52" s="176">
        <v>48.0</v>
      </c>
      <c r="B52" s="252">
        <v>46120.0</v>
      </c>
      <c r="C52" s="180" t="s">
        <v>58</v>
      </c>
      <c r="D52" s="188">
        <v>0.4361111111111111</v>
      </c>
      <c r="E52" s="188">
        <v>0.43820601851851854</v>
      </c>
      <c r="F52" s="180" t="s">
        <v>130</v>
      </c>
      <c r="G52" s="185"/>
      <c r="H52" s="185"/>
      <c r="I52" s="185"/>
      <c r="J52" s="184">
        <f t="shared" si="1"/>
        <v>0.002094907407</v>
      </c>
    </row>
    <row r="53">
      <c r="A53" s="176">
        <v>49.0</v>
      </c>
      <c r="B53" s="252">
        <v>46120.0</v>
      </c>
      <c r="C53" s="180" t="s">
        <v>58</v>
      </c>
      <c r="D53" s="188">
        <v>0.4361111111111111</v>
      </c>
      <c r="E53" s="188">
        <v>0.43820601851851854</v>
      </c>
      <c r="F53" s="180" t="s">
        <v>130</v>
      </c>
      <c r="G53" s="185"/>
      <c r="H53" s="185"/>
      <c r="I53" s="185"/>
      <c r="J53" s="184">
        <f t="shared" si="1"/>
        <v>0.002094907407</v>
      </c>
    </row>
    <row r="54">
      <c r="A54" s="176">
        <v>50.0</v>
      </c>
      <c r="B54" s="252">
        <v>46120.0</v>
      </c>
      <c r="C54" s="180" t="s">
        <v>58</v>
      </c>
      <c r="D54" s="254">
        <v>0.4361111111111111</v>
      </c>
      <c r="E54" s="188">
        <v>0.43820601851851854</v>
      </c>
      <c r="F54" s="180" t="s">
        <v>130</v>
      </c>
      <c r="G54" s="185"/>
      <c r="H54" s="185"/>
      <c r="I54" s="185"/>
      <c r="J54" s="184">
        <f t="shared" si="1"/>
        <v>0.002094907407</v>
      </c>
    </row>
    <row r="55">
      <c r="A55" s="176">
        <v>51.0</v>
      </c>
      <c r="B55" s="252">
        <v>46120.0</v>
      </c>
      <c r="C55" s="180" t="s">
        <v>58</v>
      </c>
      <c r="D55" s="255">
        <v>0.4486111111111111</v>
      </c>
      <c r="E55" s="188">
        <v>0.4507175925925926</v>
      </c>
      <c r="F55" s="180" t="s">
        <v>130</v>
      </c>
      <c r="G55" s="185"/>
      <c r="H55" s="185"/>
      <c r="I55" s="185"/>
      <c r="J55" s="184">
        <f t="shared" si="1"/>
        <v>0.002106481481</v>
      </c>
    </row>
    <row r="56">
      <c r="A56" s="176">
        <v>52.0</v>
      </c>
      <c r="B56" s="252">
        <v>46120.0</v>
      </c>
      <c r="C56" s="180" t="s">
        <v>58</v>
      </c>
      <c r="D56" s="255">
        <v>0.4486111111111111</v>
      </c>
      <c r="E56" s="188">
        <v>0.4507175925925926</v>
      </c>
      <c r="F56" s="180" t="s">
        <v>130</v>
      </c>
      <c r="G56" s="185"/>
      <c r="H56" s="185"/>
      <c r="I56" s="185"/>
      <c r="J56" s="184">
        <f t="shared" si="1"/>
        <v>0.002106481481</v>
      </c>
    </row>
    <row r="57">
      <c r="A57" s="176">
        <v>53.0</v>
      </c>
      <c r="B57" s="252">
        <v>46120.0</v>
      </c>
      <c r="C57" s="180" t="s">
        <v>58</v>
      </c>
      <c r="D57" s="255">
        <v>0.4486111111111111</v>
      </c>
      <c r="E57" s="188">
        <v>0.4507175925925926</v>
      </c>
      <c r="F57" s="180" t="s">
        <v>130</v>
      </c>
      <c r="G57" s="185"/>
      <c r="H57" s="185"/>
      <c r="I57" s="185"/>
      <c r="J57" s="184">
        <f t="shared" si="1"/>
        <v>0.002106481481</v>
      </c>
    </row>
    <row r="58">
      <c r="A58" s="176">
        <v>54.0</v>
      </c>
      <c r="B58" s="252">
        <v>46120.0</v>
      </c>
      <c r="C58" s="180" t="s">
        <v>58</v>
      </c>
      <c r="D58" s="255">
        <v>0.4486111111111111</v>
      </c>
      <c r="E58" s="188">
        <v>0.4507175925925926</v>
      </c>
      <c r="F58" s="180" t="s">
        <v>130</v>
      </c>
      <c r="G58" s="185"/>
      <c r="H58" s="185"/>
      <c r="I58" s="185"/>
      <c r="J58" s="184">
        <f t="shared" si="1"/>
        <v>0.002106481481</v>
      </c>
    </row>
    <row r="59">
      <c r="A59" s="176">
        <v>55.0</v>
      </c>
      <c r="B59" s="252">
        <v>46120.0</v>
      </c>
      <c r="C59" s="180" t="s">
        <v>58</v>
      </c>
      <c r="D59" s="255">
        <v>0.4486111111111111</v>
      </c>
      <c r="E59" s="188">
        <v>0.4507175925925926</v>
      </c>
      <c r="F59" s="180" t="s">
        <v>130</v>
      </c>
      <c r="G59" s="185"/>
      <c r="H59" s="185"/>
      <c r="I59" s="185"/>
      <c r="J59" s="184">
        <f t="shared" si="1"/>
        <v>0.002106481481</v>
      </c>
    </row>
    <row r="60">
      <c r="A60" s="176">
        <v>56.0</v>
      </c>
      <c r="B60" s="252">
        <v>46120.0</v>
      </c>
      <c r="C60" s="180" t="s">
        <v>58</v>
      </c>
      <c r="D60" s="256">
        <v>0.46041666666666664</v>
      </c>
      <c r="E60" s="188">
        <v>0.46239583333333334</v>
      </c>
      <c r="F60" s="180" t="s">
        <v>130</v>
      </c>
      <c r="G60" s="185"/>
      <c r="H60" s="185"/>
      <c r="I60" s="185"/>
      <c r="J60" s="184">
        <f t="shared" si="1"/>
        <v>0.001979166667</v>
      </c>
    </row>
    <row r="61">
      <c r="A61" s="176">
        <v>57.0</v>
      </c>
      <c r="B61" s="252">
        <v>46120.0</v>
      </c>
      <c r="C61" s="180" t="s">
        <v>58</v>
      </c>
      <c r="D61" s="256">
        <v>0.46041666666666664</v>
      </c>
      <c r="E61" s="188">
        <v>0.46239583333333334</v>
      </c>
      <c r="F61" s="180" t="s">
        <v>130</v>
      </c>
      <c r="G61" s="185"/>
      <c r="H61" s="185"/>
      <c r="I61" s="185"/>
      <c r="J61" s="184">
        <f t="shared" si="1"/>
        <v>0.001979166667</v>
      </c>
    </row>
    <row r="62">
      <c r="A62" s="176">
        <v>58.0</v>
      </c>
      <c r="B62" s="252">
        <v>46120.0</v>
      </c>
      <c r="C62" s="180" t="s">
        <v>58</v>
      </c>
      <c r="D62" s="256">
        <v>0.46041666666666664</v>
      </c>
      <c r="E62" s="188">
        <v>0.46239583333333334</v>
      </c>
      <c r="F62" s="180" t="s">
        <v>130</v>
      </c>
      <c r="G62" s="185"/>
      <c r="H62" s="185"/>
      <c r="I62" s="185"/>
      <c r="J62" s="184">
        <f t="shared" si="1"/>
        <v>0.001979166667</v>
      </c>
    </row>
    <row r="63">
      <c r="A63" s="176">
        <v>59.0</v>
      </c>
      <c r="B63" s="252">
        <v>46120.0</v>
      </c>
      <c r="C63" s="180" t="s">
        <v>58</v>
      </c>
      <c r="D63" s="256">
        <v>0.46041666666666664</v>
      </c>
      <c r="E63" s="188">
        <v>0.46239583333333334</v>
      </c>
      <c r="F63" s="180" t="s">
        <v>130</v>
      </c>
      <c r="G63" s="185"/>
      <c r="H63" s="185"/>
      <c r="I63" s="185"/>
      <c r="J63" s="184">
        <f t="shared" si="1"/>
        <v>0.001979166667</v>
      </c>
    </row>
    <row r="64">
      <c r="A64" s="176">
        <v>60.0</v>
      </c>
      <c r="B64" s="252">
        <v>46120.0</v>
      </c>
      <c r="C64" s="180" t="s">
        <v>58</v>
      </c>
      <c r="D64" s="256">
        <v>0.46041666666666664</v>
      </c>
      <c r="E64" s="188">
        <v>0.46239583333333334</v>
      </c>
      <c r="F64" s="180" t="s">
        <v>130</v>
      </c>
      <c r="G64" s="185"/>
      <c r="H64" s="185"/>
      <c r="I64" s="185"/>
      <c r="J64" s="184">
        <f t="shared" si="1"/>
        <v>0.001979166667</v>
      </c>
    </row>
    <row r="65">
      <c r="A65" s="176">
        <v>61.0</v>
      </c>
      <c r="B65" s="252">
        <v>46120.0</v>
      </c>
      <c r="C65" s="180" t="s">
        <v>58</v>
      </c>
      <c r="D65" s="188">
        <v>0.47638888888888886</v>
      </c>
      <c r="E65" s="188">
        <v>0.4782638888888889</v>
      </c>
      <c r="F65" s="180" t="s">
        <v>130</v>
      </c>
      <c r="G65" s="185"/>
      <c r="H65" s="185"/>
      <c r="I65" s="185"/>
      <c r="J65" s="184">
        <f t="shared" si="1"/>
        <v>0.001875</v>
      </c>
    </row>
    <row r="66">
      <c r="A66" s="176">
        <v>62.0</v>
      </c>
      <c r="B66" s="252">
        <v>46120.0</v>
      </c>
      <c r="C66" s="180" t="s">
        <v>58</v>
      </c>
      <c r="D66" s="188">
        <v>0.47638888888888886</v>
      </c>
      <c r="E66" s="188">
        <v>0.4782638888888889</v>
      </c>
      <c r="F66" s="180" t="s">
        <v>130</v>
      </c>
      <c r="G66" s="185"/>
      <c r="H66" s="185"/>
      <c r="I66" s="185"/>
      <c r="J66" s="184">
        <f t="shared" si="1"/>
        <v>0.001875</v>
      </c>
    </row>
    <row r="67">
      <c r="A67" s="176">
        <v>63.0</v>
      </c>
      <c r="B67" s="252">
        <v>46120.0</v>
      </c>
      <c r="C67" s="180" t="s">
        <v>58</v>
      </c>
      <c r="D67" s="188">
        <v>0.47638888888888886</v>
      </c>
      <c r="E67" s="188">
        <v>0.4782638888888889</v>
      </c>
      <c r="F67" s="180" t="s">
        <v>130</v>
      </c>
      <c r="G67" s="185"/>
      <c r="H67" s="185"/>
      <c r="I67" s="185"/>
      <c r="J67" s="184">
        <f t="shared" si="1"/>
        <v>0.001875</v>
      </c>
    </row>
    <row r="68">
      <c r="A68" s="176">
        <v>64.0</v>
      </c>
      <c r="B68" s="252">
        <v>46120.0</v>
      </c>
      <c r="C68" s="180" t="s">
        <v>58</v>
      </c>
      <c r="D68" s="188">
        <v>0.47638888888888886</v>
      </c>
      <c r="E68" s="188">
        <v>0.4782638888888889</v>
      </c>
      <c r="F68" s="180" t="s">
        <v>130</v>
      </c>
      <c r="G68" s="185"/>
      <c r="H68" s="185"/>
      <c r="I68" s="185"/>
      <c r="J68" s="184">
        <f t="shared" si="1"/>
        <v>0.001875</v>
      </c>
    </row>
    <row r="69">
      <c r="A69" s="176">
        <v>65.0</v>
      </c>
      <c r="B69" s="252">
        <v>46120.0</v>
      </c>
      <c r="C69" s="180" t="s">
        <v>58</v>
      </c>
      <c r="D69" s="188">
        <v>0.47638888888888886</v>
      </c>
      <c r="E69" s="188">
        <v>0.4782638888888889</v>
      </c>
      <c r="F69" s="180" t="s">
        <v>130</v>
      </c>
      <c r="G69" s="185"/>
      <c r="H69" s="185"/>
      <c r="I69" s="185"/>
      <c r="J69" s="184">
        <f t="shared" si="1"/>
        <v>0.001875</v>
      </c>
    </row>
    <row r="70">
      <c r="A70" s="176">
        <v>66.0</v>
      </c>
      <c r="B70" s="252">
        <v>46120.0</v>
      </c>
      <c r="C70" s="180" t="s">
        <v>58</v>
      </c>
      <c r="D70" s="188">
        <v>0.4875</v>
      </c>
      <c r="E70" s="188">
        <v>0.4895833333333333</v>
      </c>
      <c r="F70" s="180" t="s">
        <v>130</v>
      </c>
      <c r="G70" s="185"/>
      <c r="H70" s="185"/>
      <c r="I70" s="185"/>
      <c r="J70" s="184">
        <f t="shared" si="1"/>
        <v>0.002083333333</v>
      </c>
    </row>
    <row r="71">
      <c r="A71" s="176">
        <v>67.0</v>
      </c>
      <c r="B71" s="252">
        <v>46120.0</v>
      </c>
      <c r="C71" s="180" t="s">
        <v>58</v>
      </c>
      <c r="D71" s="188">
        <v>0.4875</v>
      </c>
      <c r="E71" s="188">
        <v>0.4895833333333333</v>
      </c>
      <c r="F71" s="180" t="s">
        <v>130</v>
      </c>
      <c r="G71" s="185"/>
      <c r="H71" s="185"/>
      <c r="I71" s="185"/>
      <c r="J71" s="184">
        <f t="shared" si="1"/>
        <v>0.002083333333</v>
      </c>
    </row>
    <row r="72">
      <c r="A72" s="176">
        <v>68.0</v>
      </c>
      <c r="B72" s="252">
        <v>46120.0</v>
      </c>
      <c r="C72" s="180" t="s">
        <v>58</v>
      </c>
      <c r="D72" s="188">
        <v>0.4875</v>
      </c>
      <c r="E72" s="188">
        <v>0.4895833333333333</v>
      </c>
      <c r="F72" s="180" t="s">
        <v>130</v>
      </c>
      <c r="G72" s="185"/>
      <c r="H72" s="185"/>
      <c r="I72" s="185"/>
      <c r="J72" s="184">
        <f t="shared" si="1"/>
        <v>0.002083333333</v>
      </c>
    </row>
    <row r="73">
      <c r="A73" s="176">
        <v>69.0</v>
      </c>
      <c r="B73" s="252">
        <v>46120.0</v>
      </c>
      <c r="C73" s="180" t="s">
        <v>58</v>
      </c>
      <c r="D73" s="188">
        <v>0.4875</v>
      </c>
      <c r="E73" s="188">
        <v>0.4895833333333333</v>
      </c>
      <c r="F73" s="180" t="s">
        <v>130</v>
      </c>
      <c r="G73" s="185"/>
      <c r="H73" s="185"/>
      <c r="I73" s="185"/>
      <c r="J73" s="184">
        <f t="shared" si="1"/>
        <v>0.002083333333</v>
      </c>
    </row>
    <row r="74">
      <c r="A74" s="176">
        <v>70.0</v>
      </c>
      <c r="B74" s="252">
        <v>46120.0</v>
      </c>
      <c r="C74" s="180" t="s">
        <v>58</v>
      </c>
      <c r="D74" s="188">
        <v>0.4875</v>
      </c>
      <c r="E74" s="188">
        <v>0.4895833333333333</v>
      </c>
      <c r="F74" s="180" t="s">
        <v>130</v>
      </c>
      <c r="G74" s="185"/>
      <c r="H74" s="185"/>
      <c r="I74" s="185"/>
      <c r="J74" s="184">
        <f t="shared" si="1"/>
        <v>0.002083333333</v>
      </c>
    </row>
    <row r="75">
      <c r="A75" s="176">
        <v>71.0</v>
      </c>
      <c r="B75" s="252">
        <v>46120.0</v>
      </c>
      <c r="C75" s="180" t="s">
        <v>58</v>
      </c>
      <c r="D75" s="188">
        <v>0.4875</v>
      </c>
      <c r="E75" s="188">
        <v>0.4895833333333333</v>
      </c>
      <c r="F75" s="180" t="s">
        <v>130</v>
      </c>
      <c r="G75" s="185"/>
      <c r="H75" s="185"/>
      <c r="I75" s="185"/>
      <c r="J75" s="184">
        <f t="shared" si="1"/>
        <v>0.002083333333</v>
      </c>
    </row>
    <row r="76">
      <c r="A76" s="176">
        <v>72.0</v>
      </c>
      <c r="B76" s="252">
        <v>46120.0</v>
      </c>
      <c r="C76" s="180" t="s">
        <v>58</v>
      </c>
      <c r="D76" s="188">
        <v>0.4875</v>
      </c>
      <c r="E76" s="188">
        <v>0.4895833333333333</v>
      </c>
      <c r="F76" s="180" t="s">
        <v>130</v>
      </c>
      <c r="G76" s="185"/>
      <c r="H76" s="185"/>
      <c r="I76" s="185"/>
      <c r="J76" s="184">
        <f t="shared" si="1"/>
        <v>0.002083333333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  <row r="82">
      <c r="A82" s="176">
        <v>78.0</v>
      </c>
      <c r="B82" s="185"/>
      <c r="C82" s="185"/>
      <c r="D82" s="179">
        <v>0.0</v>
      </c>
      <c r="E82" s="179">
        <v>0.0</v>
      </c>
      <c r="F82" s="185"/>
      <c r="G82" s="185"/>
      <c r="H82" s="185"/>
      <c r="I82" s="185"/>
      <c r="J82" s="184">
        <f t="shared" si="1"/>
        <v>0</v>
      </c>
    </row>
    <row r="83">
      <c r="A83" s="176">
        <v>79.0</v>
      </c>
      <c r="B83" s="185"/>
      <c r="C83" s="185"/>
      <c r="D83" s="179">
        <v>0.0</v>
      </c>
      <c r="E83" s="179">
        <v>0.0</v>
      </c>
      <c r="F83" s="185"/>
      <c r="G83" s="185"/>
      <c r="H83" s="185"/>
      <c r="I83" s="185"/>
      <c r="J83" s="184">
        <f t="shared" si="1"/>
        <v>0</v>
      </c>
    </row>
    <row r="84">
      <c r="A84" s="176">
        <v>80.0</v>
      </c>
      <c r="B84" s="185"/>
      <c r="C84" s="185"/>
      <c r="D84" s="179">
        <v>0.0</v>
      </c>
      <c r="E84" s="179">
        <v>0.0</v>
      </c>
      <c r="F84" s="185"/>
      <c r="G84" s="185"/>
      <c r="H84" s="185"/>
      <c r="I84" s="185"/>
      <c r="J84" s="184">
        <f t="shared" si="1"/>
        <v>0</v>
      </c>
    </row>
    <row r="85">
      <c r="A85" s="176">
        <v>81.0</v>
      </c>
      <c r="B85" s="185"/>
      <c r="C85" s="185"/>
      <c r="D85" s="179">
        <v>0.0</v>
      </c>
      <c r="E85" s="179">
        <v>0.0</v>
      </c>
      <c r="F85" s="185"/>
      <c r="G85" s="185"/>
      <c r="H85" s="185"/>
      <c r="I85" s="185"/>
      <c r="J85" s="184">
        <f t="shared" si="1"/>
        <v>0</v>
      </c>
    </row>
    <row r="86">
      <c r="A86" s="176">
        <v>82.0</v>
      </c>
      <c r="B86" s="185"/>
      <c r="C86" s="185"/>
      <c r="D86" s="179">
        <v>0.0</v>
      </c>
      <c r="E86" s="179">
        <v>0.0</v>
      </c>
      <c r="F86" s="185"/>
      <c r="G86" s="185"/>
      <c r="H86" s="185"/>
      <c r="I86" s="185"/>
      <c r="J86" s="184">
        <f t="shared" si="1"/>
        <v>0</v>
      </c>
    </row>
    <row r="87">
      <c r="A87" s="176">
        <v>83.0</v>
      </c>
      <c r="B87" s="185"/>
      <c r="C87" s="185"/>
      <c r="D87" s="179">
        <v>0.0</v>
      </c>
      <c r="E87" s="179">
        <v>0.0</v>
      </c>
      <c r="F87" s="185"/>
      <c r="G87" s="185"/>
      <c r="H87" s="185"/>
      <c r="I87" s="185"/>
      <c r="J87" s="184">
        <f t="shared" si="1"/>
        <v>0</v>
      </c>
    </row>
    <row r="88">
      <c r="A88" s="176">
        <v>84.0</v>
      </c>
      <c r="B88" s="185"/>
      <c r="C88" s="185"/>
      <c r="D88" s="179">
        <v>0.0</v>
      </c>
      <c r="E88" s="179">
        <v>0.0</v>
      </c>
      <c r="F88" s="185"/>
      <c r="G88" s="185"/>
      <c r="H88" s="185"/>
      <c r="I88" s="185"/>
      <c r="J88" s="184">
        <f t="shared" si="1"/>
        <v>0</v>
      </c>
    </row>
    <row r="89">
      <c r="A89" s="176">
        <v>85.0</v>
      </c>
      <c r="B89" s="185"/>
      <c r="C89" s="185"/>
      <c r="D89" s="179">
        <v>0.0</v>
      </c>
      <c r="E89" s="179">
        <v>0.0</v>
      </c>
      <c r="F89" s="185"/>
      <c r="G89" s="185"/>
      <c r="H89" s="185"/>
      <c r="I89" s="185"/>
      <c r="J89" s="184">
        <f t="shared" si="1"/>
        <v>0</v>
      </c>
    </row>
    <row r="90">
      <c r="A90" s="176">
        <v>86.0</v>
      </c>
      <c r="B90" s="185"/>
      <c r="C90" s="185"/>
      <c r="D90" s="179">
        <v>0.0</v>
      </c>
      <c r="E90" s="179">
        <v>0.0</v>
      </c>
      <c r="F90" s="185"/>
      <c r="G90" s="185"/>
      <c r="H90" s="185"/>
      <c r="I90" s="185"/>
      <c r="J90" s="184">
        <f t="shared" si="1"/>
        <v>0</v>
      </c>
    </row>
    <row r="91">
      <c r="A91" s="176">
        <v>87.0</v>
      </c>
      <c r="B91" s="185"/>
      <c r="C91" s="185"/>
      <c r="D91" s="179">
        <v>0.0</v>
      </c>
      <c r="E91" s="179">
        <v>0.0</v>
      </c>
      <c r="F91" s="185"/>
      <c r="G91" s="185"/>
      <c r="H91" s="185"/>
      <c r="I91" s="185"/>
      <c r="J91" s="184">
        <f t="shared" si="1"/>
        <v>0</v>
      </c>
    </row>
    <row r="92">
      <c r="A92" s="176">
        <v>88.0</v>
      </c>
      <c r="B92" s="185"/>
      <c r="C92" s="185"/>
      <c r="D92" s="179">
        <v>0.0</v>
      </c>
      <c r="E92" s="179">
        <v>0.0</v>
      </c>
      <c r="F92" s="185"/>
      <c r="G92" s="185"/>
      <c r="H92" s="185"/>
      <c r="I92" s="185"/>
      <c r="J92" s="184">
        <f t="shared" si="1"/>
        <v>0</v>
      </c>
    </row>
    <row r="93">
      <c r="A93" s="176">
        <v>89.0</v>
      </c>
      <c r="B93" s="185"/>
      <c r="C93" s="185"/>
      <c r="D93" s="179">
        <v>0.0</v>
      </c>
      <c r="E93" s="179">
        <v>0.0</v>
      </c>
      <c r="F93" s="185"/>
      <c r="G93" s="185"/>
      <c r="H93" s="185"/>
      <c r="I93" s="185"/>
      <c r="J93" s="184">
        <f t="shared" si="1"/>
        <v>0</v>
      </c>
    </row>
    <row r="94">
      <c r="A94" s="176">
        <v>90.0</v>
      </c>
      <c r="B94" s="185"/>
      <c r="C94" s="185"/>
      <c r="D94" s="179">
        <v>0.0</v>
      </c>
      <c r="E94" s="179">
        <v>0.0</v>
      </c>
      <c r="F94" s="185"/>
      <c r="G94" s="185"/>
      <c r="H94" s="185"/>
      <c r="I94" s="185"/>
      <c r="J94" s="184">
        <f t="shared" si="1"/>
        <v>0</v>
      </c>
    </row>
    <row r="95">
      <c r="A95" s="176">
        <v>91.0</v>
      </c>
      <c r="B95" s="185"/>
      <c r="C95" s="185"/>
      <c r="D95" s="179">
        <v>0.0</v>
      </c>
      <c r="E95" s="179">
        <v>0.0</v>
      </c>
      <c r="F95" s="185"/>
      <c r="G95" s="185"/>
      <c r="H95" s="185"/>
      <c r="I95" s="185"/>
      <c r="J95" s="184">
        <f t="shared" si="1"/>
        <v>0</v>
      </c>
    </row>
    <row r="96">
      <c r="A96" s="176">
        <v>92.0</v>
      </c>
      <c r="B96" s="185"/>
      <c r="C96" s="185"/>
      <c r="D96" s="179">
        <v>0.0</v>
      </c>
      <c r="E96" s="179">
        <v>0.0</v>
      </c>
      <c r="F96" s="185"/>
      <c r="G96" s="185"/>
      <c r="H96" s="185"/>
      <c r="I96" s="185"/>
      <c r="J96" s="184">
        <f t="shared" si="1"/>
        <v>0</v>
      </c>
    </row>
    <row r="97">
      <c r="A97" s="176">
        <v>93.0</v>
      </c>
      <c r="B97" s="185"/>
      <c r="C97" s="185"/>
      <c r="D97" s="179">
        <v>0.0</v>
      </c>
      <c r="E97" s="179">
        <v>0.0</v>
      </c>
      <c r="F97" s="185"/>
      <c r="G97" s="185"/>
      <c r="H97" s="185"/>
      <c r="I97" s="185"/>
      <c r="J97" s="184">
        <f t="shared" si="1"/>
        <v>0</v>
      </c>
    </row>
    <row r="98">
      <c r="A98" s="176">
        <v>94.0</v>
      </c>
      <c r="B98" s="185"/>
      <c r="C98" s="185"/>
      <c r="D98" s="179">
        <v>0.0</v>
      </c>
      <c r="E98" s="179">
        <v>0.0</v>
      </c>
      <c r="F98" s="185"/>
      <c r="G98" s="185"/>
      <c r="H98" s="185"/>
      <c r="I98" s="185"/>
      <c r="J98" s="184">
        <f t="shared" si="1"/>
        <v>0</v>
      </c>
    </row>
    <row r="99">
      <c r="A99" s="176">
        <v>95.0</v>
      </c>
      <c r="B99" s="185"/>
      <c r="C99" s="185"/>
      <c r="D99" s="179">
        <v>0.0</v>
      </c>
      <c r="E99" s="179">
        <v>0.0</v>
      </c>
      <c r="F99" s="185"/>
      <c r="G99" s="185"/>
      <c r="H99" s="185"/>
      <c r="I99" s="185"/>
      <c r="J99" s="184">
        <f t="shared" si="1"/>
        <v>0</v>
      </c>
    </row>
    <row r="100">
      <c r="A100" s="176">
        <v>96.0</v>
      </c>
      <c r="B100" s="185"/>
      <c r="C100" s="185"/>
      <c r="D100" s="179">
        <v>0.0</v>
      </c>
      <c r="E100" s="179">
        <v>0.0</v>
      </c>
      <c r="F100" s="185"/>
      <c r="G100" s="185"/>
      <c r="H100" s="185"/>
      <c r="I100" s="185"/>
      <c r="J100" s="184">
        <f t="shared" si="1"/>
        <v>0</v>
      </c>
    </row>
    <row r="101">
      <c r="A101" s="176">
        <v>97.0</v>
      </c>
      <c r="B101" s="185"/>
      <c r="C101" s="185"/>
      <c r="D101" s="179">
        <v>0.0</v>
      </c>
      <c r="E101" s="179">
        <v>0.0</v>
      </c>
      <c r="F101" s="185"/>
      <c r="G101" s="185"/>
      <c r="H101" s="185"/>
      <c r="I101" s="185"/>
      <c r="J101" s="184">
        <f t="shared" si="1"/>
        <v>0</v>
      </c>
    </row>
    <row r="102">
      <c r="A102" s="176">
        <v>98.0</v>
      </c>
      <c r="B102" s="185"/>
      <c r="C102" s="185"/>
      <c r="D102" s="179">
        <v>0.0</v>
      </c>
      <c r="E102" s="179">
        <v>0.0</v>
      </c>
      <c r="F102" s="185"/>
      <c r="G102" s="185"/>
      <c r="H102" s="185"/>
      <c r="I102" s="185"/>
      <c r="J102" s="184">
        <f t="shared" si="1"/>
        <v>0</v>
      </c>
    </row>
    <row r="103">
      <c r="A103" s="176">
        <v>99.0</v>
      </c>
      <c r="B103" s="185"/>
      <c r="C103" s="185"/>
      <c r="D103" s="179">
        <v>0.0</v>
      </c>
      <c r="E103" s="179">
        <v>0.0</v>
      </c>
      <c r="F103" s="185"/>
      <c r="G103" s="185"/>
      <c r="H103" s="185"/>
      <c r="I103" s="185"/>
      <c r="J103" s="184">
        <f t="shared" si="1"/>
        <v>0</v>
      </c>
    </row>
    <row r="104">
      <c r="A104" s="176">
        <v>100.0</v>
      </c>
      <c r="B104" s="185"/>
      <c r="C104" s="185"/>
      <c r="D104" s="179">
        <v>0.0</v>
      </c>
      <c r="E104" s="179">
        <v>0.0</v>
      </c>
      <c r="F104" s="185"/>
      <c r="G104" s="185"/>
      <c r="H104" s="185"/>
      <c r="I104" s="185"/>
      <c r="J104" s="184">
        <f t="shared" si="1"/>
        <v>0</v>
      </c>
    </row>
    <row r="105">
      <c r="A105" s="176">
        <v>101.0</v>
      </c>
      <c r="B105" s="185"/>
      <c r="C105" s="185"/>
      <c r="D105" s="179">
        <v>0.0</v>
      </c>
      <c r="E105" s="179">
        <v>0.0</v>
      </c>
      <c r="F105" s="185"/>
      <c r="G105" s="185"/>
      <c r="H105" s="185"/>
      <c r="I105" s="185"/>
      <c r="J105" s="184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105">
      <formula1>"OUI,NON"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4" max="4" width="14.0"/>
    <col customWidth="1" min="7" max="7" width="14.13"/>
    <col customWidth="1" min="8" max="8" width="15.38"/>
    <col customWidth="1" min="10" max="10" width="14.5"/>
    <col customWidth="1" min="12" max="12" width="32.5"/>
    <col customWidth="1" min="13" max="13" width="19.5"/>
    <col customWidth="1" min="14" max="14" width="17.25"/>
  </cols>
  <sheetData>
    <row r="1">
      <c r="A1" s="170" t="s">
        <v>223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224</v>
      </c>
      <c r="H3" s="174" t="s">
        <v>225</v>
      </c>
      <c r="I3" s="257" t="s">
        <v>226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252">
        <v>46119.0</v>
      </c>
      <c r="C5" s="178"/>
      <c r="D5" s="188">
        <v>0.6736111111111112</v>
      </c>
      <c r="E5" s="188">
        <v>0.7055555555555556</v>
      </c>
      <c r="F5" s="180" t="s">
        <v>138</v>
      </c>
      <c r="G5" s="178"/>
      <c r="H5" s="180" t="s">
        <v>227</v>
      </c>
      <c r="I5" s="180">
        <v>80.92</v>
      </c>
      <c r="J5" s="184">
        <f t="shared" ref="J5:J13" si="1">E5-D5</f>
        <v>0.03194444444</v>
      </c>
    </row>
    <row r="6">
      <c r="A6" s="176">
        <v>2.0</v>
      </c>
      <c r="B6" s="247"/>
      <c r="C6" s="178"/>
      <c r="D6" s="188">
        <v>0.7097222222222223</v>
      </c>
      <c r="E6" s="188">
        <v>0.7208333333333333</v>
      </c>
      <c r="F6" s="180" t="s">
        <v>130</v>
      </c>
      <c r="G6" s="180">
        <v>79.96</v>
      </c>
      <c r="H6" s="258">
        <v>46023.0</v>
      </c>
      <c r="I6" s="180">
        <v>80.96</v>
      </c>
      <c r="J6" s="184">
        <f t="shared" si="1"/>
        <v>0.01111111111</v>
      </c>
    </row>
    <row r="7">
      <c r="A7" s="176">
        <v>3.0</v>
      </c>
      <c r="B7" s="247"/>
      <c r="C7" s="178"/>
      <c r="D7" s="188">
        <v>0.7277777777777777</v>
      </c>
      <c r="E7" s="188">
        <v>0.7395833333333334</v>
      </c>
      <c r="F7" s="180" t="s">
        <v>130</v>
      </c>
      <c r="G7" s="180">
        <v>79.86</v>
      </c>
      <c r="H7" s="258">
        <v>46023.0</v>
      </c>
      <c r="I7" s="180">
        <v>82.63</v>
      </c>
      <c r="J7" s="184">
        <f t="shared" si="1"/>
        <v>0.01180555556</v>
      </c>
    </row>
    <row r="8">
      <c r="A8" s="176">
        <v>4.0</v>
      </c>
      <c r="B8" s="247"/>
      <c r="C8" s="178"/>
      <c r="D8" s="188">
        <v>0.36319444444444443</v>
      </c>
      <c r="E8" s="188">
        <v>0.375</v>
      </c>
      <c r="F8" s="180" t="s">
        <v>130</v>
      </c>
      <c r="G8" s="180">
        <v>79.88</v>
      </c>
      <c r="H8" s="258">
        <v>46023.0</v>
      </c>
      <c r="I8" s="180">
        <v>80.96</v>
      </c>
      <c r="J8" s="184">
        <f t="shared" si="1"/>
        <v>0.01180555556</v>
      </c>
    </row>
    <row r="9">
      <c r="A9" s="176">
        <v>5.0</v>
      </c>
      <c r="B9" s="247"/>
      <c r="C9" s="178"/>
      <c r="D9" s="188">
        <v>0.3763888888888889</v>
      </c>
      <c r="E9" s="188">
        <v>0.38680555555555557</v>
      </c>
      <c r="F9" s="180" t="s">
        <v>130</v>
      </c>
      <c r="G9" s="180">
        <v>79.85</v>
      </c>
      <c r="H9" s="258">
        <v>46023.0</v>
      </c>
      <c r="I9" s="180">
        <v>80.95</v>
      </c>
      <c r="J9" s="184">
        <f t="shared" si="1"/>
        <v>0.01041666667</v>
      </c>
    </row>
    <row r="10">
      <c r="A10" s="176">
        <v>6.0</v>
      </c>
      <c r="B10" s="247"/>
      <c r="C10" s="178"/>
      <c r="D10" s="188">
        <v>0.38958333333333334</v>
      </c>
      <c r="E10" s="188">
        <v>0.40694444444444444</v>
      </c>
      <c r="F10" s="180" t="s">
        <v>130</v>
      </c>
      <c r="G10" s="180">
        <v>79.97</v>
      </c>
      <c r="H10" s="258">
        <v>46023.0</v>
      </c>
      <c r="I10" s="180">
        <v>83.1</v>
      </c>
      <c r="J10" s="184">
        <f t="shared" si="1"/>
        <v>0.01736111111</v>
      </c>
    </row>
    <row r="11">
      <c r="A11" s="176">
        <v>7.0</v>
      </c>
      <c r="B11" s="247"/>
      <c r="C11" s="178"/>
      <c r="D11" s="188">
        <v>0.41180555555555554</v>
      </c>
      <c r="E11" s="188">
        <v>0.41805555555555557</v>
      </c>
      <c r="F11" s="180" t="s">
        <v>130</v>
      </c>
      <c r="G11" s="180">
        <v>79.96</v>
      </c>
      <c r="H11" s="259">
        <v>46023.0</v>
      </c>
      <c r="I11" s="260">
        <v>80.86</v>
      </c>
      <c r="J11" s="184">
        <f t="shared" si="1"/>
        <v>0.00625</v>
      </c>
    </row>
    <row r="12">
      <c r="A12" s="176">
        <v>8.0</v>
      </c>
      <c r="B12" s="247"/>
      <c r="C12" s="178"/>
      <c r="D12" s="188">
        <v>0.43472222222222223</v>
      </c>
      <c r="E12" s="188">
        <v>0.4423611111111111</v>
      </c>
      <c r="F12" s="180" t="s">
        <v>130</v>
      </c>
      <c r="G12" s="180">
        <v>79.99</v>
      </c>
      <c r="H12" s="261">
        <v>46023.0</v>
      </c>
      <c r="I12" s="260">
        <v>82.66</v>
      </c>
      <c r="J12" s="184">
        <f t="shared" si="1"/>
        <v>0.007638888889</v>
      </c>
      <c r="O12" s="182"/>
    </row>
    <row r="13">
      <c r="A13" s="176">
        <v>9.0</v>
      </c>
      <c r="B13" s="247"/>
      <c r="C13" s="178"/>
      <c r="D13" s="188">
        <v>0.44583333333333336</v>
      </c>
      <c r="E13" s="188">
        <v>0.45208333333333334</v>
      </c>
      <c r="F13" s="180" t="s">
        <v>130</v>
      </c>
      <c r="G13" s="147">
        <v>79.95</v>
      </c>
      <c r="H13" s="259">
        <v>46023.0</v>
      </c>
      <c r="I13" s="260">
        <v>83.19</v>
      </c>
      <c r="J13" s="184">
        <f t="shared" si="1"/>
        <v>0.00625</v>
      </c>
      <c r="O13" s="182"/>
    </row>
    <row r="14">
      <c r="A14" s="176">
        <v>10.0</v>
      </c>
      <c r="B14" s="247"/>
      <c r="C14" s="178"/>
      <c r="D14" s="188">
        <v>0.4583333333333333</v>
      </c>
      <c r="E14" s="188">
        <v>0.4666666666666667</v>
      </c>
      <c r="F14" s="180" t="s">
        <v>130</v>
      </c>
      <c r="G14" s="260">
        <v>80.0</v>
      </c>
      <c r="H14" s="259">
        <v>46023.0</v>
      </c>
      <c r="I14" s="180">
        <v>83.06</v>
      </c>
      <c r="J14" s="184">
        <f>E14-D13</f>
        <v>0.02083333333</v>
      </c>
      <c r="O14" s="182"/>
    </row>
    <row r="15">
      <c r="A15" s="176">
        <v>11.0</v>
      </c>
      <c r="B15" s="247"/>
      <c r="C15" s="178"/>
      <c r="D15" s="188">
        <v>0.46944444444444444</v>
      </c>
      <c r="E15" s="188">
        <v>0.4169791666666667</v>
      </c>
      <c r="F15" s="180" t="s">
        <v>130</v>
      </c>
      <c r="G15" s="180">
        <v>79.85</v>
      </c>
      <c r="H15" s="258">
        <v>46023.0</v>
      </c>
      <c r="I15" s="180">
        <v>82.99</v>
      </c>
      <c r="J15" s="184">
        <f t="shared" ref="J15:J95" si="2">E15-D15</f>
        <v>-0.05246527778</v>
      </c>
      <c r="L15" s="182"/>
      <c r="M15" s="182"/>
      <c r="N15" s="182"/>
      <c r="O15" s="182"/>
    </row>
    <row r="16">
      <c r="A16" s="176">
        <v>12.0</v>
      </c>
      <c r="B16" s="247"/>
      <c r="C16" s="178"/>
      <c r="D16" s="188">
        <v>0.4847222222222222</v>
      </c>
      <c r="E16" s="188">
        <v>0.49027777777777776</v>
      </c>
      <c r="F16" s="180" t="s">
        <v>130</v>
      </c>
      <c r="G16" s="180">
        <v>79.93</v>
      </c>
      <c r="H16" s="258">
        <v>46023.0</v>
      </c>
      <c r="I16" s="180">
        <v>83.11</v>
      </c>
      <c r="J16" s="184">
        <f t="shared" si="2"/>
        <v>0.005555555556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247"/>
      <c r="C17" s="178"/>
      <c r="D17" s="188">
        <v>0.4930555555555556</v>
      </c>
      <c r="E17" s="188">
        <v>0.5013888888888889</v>
      </c>
      <c r="F17" s="180" t="s">
        <v>130</v>
      </c>
      <c r="G17" s="180">
        <v>79.96</v>
      </c>
      <c r="H17" s="258">
        <v>46023.0</v>
      </c>
      <c r="I17" s="180">
        <v>83.07</v>
      </c>
      <c r="J17" s="184">
        <f t="shared" si="2"/>
        <v>0.008333333333</v>
      </c>
      <c r="L17" s="183">
        <f>COUNTA(F5:F92)</f>
        <v>73</v>
      </c>
      <c r="M17" s="183">
        <f>COUNTIF(F5:F93,"non")</f>
        <v>2</v>
      </c>
      <c r="N17" s="183">
        <f>COUNTIF(F5:F92,"oui")</f>
        <v>71</v>
      </c>
      <c r="O17" s="183">
        <f>(L17-M17)/L17</f>
        <v>0.9726027397</v>
      </c>
      <c r="P17" s="148">
        <f>AVERAGEIF(J$5:J$200,"&lt;&gt;0")</f>
        <v>0.003562119482</v>
      </c>
    </row>
    <row r="18">
      <c r="A18" s="176">
        <v>14.0</v>
      </c>
      <c r="B18" s="247"/>
      <c r="C18" s="178"/>
      <c r="D18" s="188">
        <v>0.3451388888888889</v>
      </c>
      <c r="E18" s="188">
        <v>0.3541666666666667</v>
      </c>
      <c r="F18" s="180" t="s">
        <v>130</v>
      </c>
      <c r="G18" s="180">
        <v>79.99</v>
      </c>
      <c r="H18" s="258">
        <v>46023.0</v>
      </c>
      <c r="I18" s="180">
        <v>82.83</v>
      </c>
      <c r="J18" s="184">
        <f t="shared" si="2"/>
        <v>0.009027777778</v>
      </c>
    </row>
    <row r="19">
      <c r="A19" s="176">
        <v>15.0</v>
      </c>
      <c r="B19" s="247"/>
      <c r="C19" s="178"/>
      <c r="D19" s="188">
        <v>0.3548611111111111</v>
      </c>
      <c r="E19" s="188">
        <v>0.3645833333333333</v>
      </c>
      <c r="F19" s="180" t="s">
        <v>130</v>
      </c>
      <c r="G19" s="180">
        <v>79.97</v>
      </c>
      <c r="H19" s="258">
        <v>46055.0</v>
      </c>
      <c r="I19" s="178"/>
      <c r="J19" s="184">
        <f t="shared" si="2"/>
        <v>0.009722222222</v>
      </c>
    </row>
    <row r="20">
      <c r="A20" s="176">
        <v>16.0</v>
      </c>
      <c r="B20" s="247"/>
      <c r="C20" s="178"/>
      <c r="D20" s="188">
        <v>0.36875</v>
      </c>
      <c r="E20" s="188">
        <v>0.38125</v>
      </c>
      <c r="F20" s="180" t="s">
        <v>130</v>
      </c>
      <c r="G20" s="180">
        <v>79.96</v>
      </c>
      <c r="H20" s="185"/>
      <c r="I20" s="178"/>
      <c r="J20" s="184">
        <f t="shared" si="2"/>
        <v>0.0125</v>
      </c>
    </row>
    <row r="21">
      <c r="A21" s="176">
        <v>17.0</v>
      </c>
      <c r="B21" s="247"/>
      <c r="C21" s="178"/>
      <c r="D21" s="188">
        <v>0.3819444444444444</v>
      </c>
      <c r="E21" s="188">
        <v>0.38680555555555557</v>
      </c>
      <c r="F21" s="180" t="s">
        <v>130</v>
      </c>
      <c r="G21" s="180">
        <v>79.85</v>
      </c>
      <c r="H21" s="185"/>
      <c r="I21" s="178"/>
      <c r="J21" s="184">
        <f t="shared" si="2"/>
        <v>0.004861111111</v>
      </c>
    </row>
    <row r="22">
      <c r="A22" s="176">
        <v>18.0</v>
      </c>
      <c r="B22" s="247"/>
      <c r="C22" s="178"/>
      <c r="D22" s="188">
        <v>0.3888888888888889</v>
      </c>
      <c r="E22" s="188">
        <v>0.40694444444444444</v>
      </c>
      <c r="F22" s="180" t="s">
        <v>130</v>
      </c>
      <c r="G22" s="180">
        <v>79.78</v>
      </c>
      <c r="H22" s="185"/>
      <c r="I22" s="178"/>
      <c r="J22" s="184">
        <f t="shared" si="2"/>
        <v>0.01805555556</v>
      </c>
    </row>
    <row r="23">
      <c r="A23" s="176">
        <v>19.0</v>
      </c>
      <c r="B23" s="247"/>
      <c r="C23" s="178"/>
      <c r="D23" s="188">
        <v>0.40694444444444444</v>
      </c>
      <c r="E23" s="188">
        <v>0.41180555555555554</v>
      </c>
      <c r="F23" s="180" t="s">
        <v>130</v>
      </c>
      <c r="G23" s="180">
        <v>79.9</v>
      </c>
      <c r="H23" s="185"/>
      <c r="I23" s="178"/>
      <c r="J23" s="184">
        <f t="shared" si="2"/>
        <v>0.004861111111</v>
      </c>
    </row>
    <row r="24">
      <c r="A24" s="176">
        <v>20.0</v>
      </c>
      <c r="B24" s="247"/>
      <c r="C24" s="178"/>
      <c r="D24" s="188">
        <v>0.4131944444444444</v>
      </c>
      <c r="E24" s="188">
        <v>0.4173611111111111</v>
      </c>
      <c r="F24" s="180" t="s">
        <v>130</v>
      </c>
      <c r="G24" s="180">
        <v>7995.0</v>
      </c>
      <c r="H24" s="185"/>
      <c r="I24" s="178"/>
      <c r="J24" s="184">
        <f t="shared" si="2"/>
        <v>0.004166666667</v>
      </c>
    </row>
    <row r="25">
      <c r="A25" s="176">
        <v>21.0</v>
      </c>
      <c r="B25" s="247"/>
      <c r="C25" s="178"/>
      <c r="D25" s="188">
        <v>0.4305555555555556</v>
      </c>
      <c r="E25" s="188">
        <v>0.4354166666666667</v>
      </c>
      <c r="F25" s="180" t="s">
        <v>130</v>
      </c>
      <c r="G25" s="180">
        <v>79.85</v>
      </c>
      <c r="H25" s="185"/>
      <c r="I25" s="178"/>
      <c r="J25" s="184">
        <f t="shared" si="2"/>
        <v>0.004861111111</v>
      </c>
    </row>
    <row r="26">
      <c r="A26" s="176">
        <v>22.0</v>
      </c>
      <c r="B26" s="247"/>
      <c r="C26" s="178"/>
      <c r="D26" s="188">
        <v>0.4375</v>
      </c>
      <c r="E26" s="188">
        <v>0.4388888888888889</v>
      </c>
      <c r="F26" s="180" t="s">
        <v>130</v>
      </c>
      <c r="G26" s="180">
        <v>79.8</v>
      </c>
      <c r="H26" s="185"/>
      <c r="I26" s="178"/>
      <c r="J26" s="184">
        <f t="shared" si="2"/>
        <v>0.001388888889</v>
      </c>
    </row>
    <row r="27">
      <c r="A27" s="176">
        <v>23.0</v>
      </c>
      <c r="B27" s="247"/>
      <c r="C27" s="178"/>
      <c r="D27" s="188">
        <v>0.4409722222222222</v>
      </c>
      <c r="E27" s="188">
        <v>0.44375</v>
      </c>
      <c r="F27" s="180" t="s">
        <v>130</v>
      </c>
      <c r="G27" s="180">
        <v>79.93</v>
      </c>
      <c r="H27" s="185"/>
      <c r="I27" s="178"/>
      <c r="J27" s="184">
        <f t="shared" si="2"/>
        <v>0.002777777778</v>
      </c>
    </row>
    <row r="28">
      <c r="A28" s="176">
        <v>24.0</v>
      </c>
      <c r="B28" s="185"/>
      <c r="C28" s="185"/>
      <c r="D28" s="188">
        <v>0.4444444444444444</v>
      </c>
      <c r="E28" s="188">
        <v>0.44722222222222224</v>
      </c>
      <c r="F28" s="180" t="s">
        <v>130</v>
      </c>
      <c r="G28" s="180">
        <v>79.97</v>
      </c>
      <c r="H28" s="185"/>
      <c r="I28" s="185"/>
      <c r="J28" s="184">
        <f t="shared" si="2"/>
        <v>0.002777777778</v>
      </c>
    </row>
    <row r="29">
      <c r="A29" s="176">
        <v>25.0</v>
      </c>
      <c r="B29" s="185"/>
      <c r="C29" s="185"/>
      <c r="D29" s="188">
        <v>0.4486111111111111</v>
      </c>
      <c r="E29" s="231">
        <v>0.45</v>
      </c>
      <c r="F29" s="180" t="s">
        <v>130</v>
      </c>
      <c r="G29" s="180">
        <v>79.84</v>
      </c>
      <c r="H29" s="185"/>
      <c r="I29" s="185"/>
      <c r="J29" s="184">
        <f t="shared" si="2"/>
        <v>0.001388888889</v>
      </c>
    </row>
    <row r="30">
      <c r="A30" s="176">
        <v>26.0</v>
      </c>
      <c r="B30" s="185"/>
      <c r="C30" s="185"/>
      <c r="D30" s="188">
        <v>0.45</v>
      </c>
      <c r="E30" s="188">
        <v>0.45208333333333334</v>
      </c>
      <c r="F30" s="180" t="s">
        <v>130</v>
      </c>
      <c r="G30" s="180">
        <v>79.85</v>
      </c>
      <c r="H30" s="185"/>
      <c r="I30" s="185"/>
      <c r="J30" s="184">
        <f t="shared" si="2"/>
        <v>0.002083333333</v>
      </c>
    </row>
    <row r="31">
      <c r="A31" s="176">
        <v>27.0</v>
      </c>
      <c r="B31" s="185"/>
      <c r="C31" s="185"/>
      <c r="D31" s="188">
        <v>0.4534722222222222</v>
      </c>
      <c r="E31" s="188">
        <v>0.4548611111111111</v>
      </c>
      <c r="F31" s="180" t="s">
        <v>130</v>
      </c>
      <c r="G31" s="180">
        <v>79.87</v>
      </c>
      <c r="H31" s="185"/>
      <c r="I31" s="185"/>
      <c r="J31" s="184">
        <f t="shared" si="2"/>
        <v>0.001388888889</v>
      </c>
    </row>
    <row r="32">
      <c r="A32" s="176">
        <v>28.0</v>
      </c>
      <c r="B32" s="185"/>
      <c r="C32" s="185"/>
      <c r="D32" s="207">
        <v>0.45694444444444443</v>
      </c>
      <c r="E32" s="188">
        <v>0.45902777777777776</v>
      </c>
      <c r="F32" s="180" t="s">
        <v>130</v>
      </c>
      <c r="G32" s="180">
        <v>79.86</v>
      </c>
      <c r="H32" s="185"/>
      <c r="I32" s="185"/>
      <c r="J32" s="184">
        <f t="shared" si="2"/>
        <v>0.002083333333</v>
      </c>
    </row>
    <row r="33">
      <c r="A33" s="176">
        <v>29.0</v>
      </c>
      <c r="B33" s="185"/>
      <c r="C33" s="185"/>
      <c r="D33" s="188">
        <v>0.4597222222222222</v>
      </c>
      <c r="E33" s="188">
        <v>0.46111111111111114</v>
      </c>
      <c r="F33" s="180" t="s">
        <v>130</v>
      </c>
      <c r="G33" s="180">
        <v>79.82</v>
      </c>
      <c r="H33" s="185"/>
      <c r="I33" s="185"/>
      <c r="J33" s="184">
        <f t="shared" si="2"/>
        <v>0.001388888889</v>
      </c>
    </row>
    <row r="34">
      <c r="A34" s="176">
        <v>30.0</v>
      </c>
      <c r="B34" s="185"/>
      <c r="C34" s="185"/>
      <c r="D34" s="188">
        <v>0.4625</v>
      </c>
      <c r="E34" s="188">
        <v>0.4638888888888889</v>
      </c>
      <c r="F34" s="180" t="s">
        <v>130</v>
      </c>
      <c r="G34" s="180">
        <v>79.82</v>
      </c>
      <c r="H34" s="185"/>
      <c r="I34" s="185"/>
      <c r="J34" s="184">
        <f t="shared" si="2"/>
        <v>0.001388888889</v>
      </c>
    </row>
    <row r="35">
      <c r="A35" s="176">
        <v>31.0</v>
      </c>
      <c r="B35" s="185"/>
      <c r="C35" s="185"/>
      <c r="D35" s="188">
        <v>0.46458333333333335</v>
      </c>
      <c r="E35" s="188">
        <v>0.4666666666666667</v>
      </c>
      <c r="F35" s="180" t="s">
        <v>130</v>
      </c>
      <c r="G35" s="180">
        <v>79.8</v>
      </c>
      <c r="H35" s="185"/>
      <c r="I35" s="185"/>
      <c r="J35" s="184">
        <f t="shared" si="2"/>
        <v>0.002083333333</v>
      </c>
    </row>
    <row r="36">
      <c r="A36" s="176">
        <v>32.0</v>
      </c>
      <c r="B36" s="185"/>
      <c r="C36" s="185"/>
      <c r="D36" s="188">
        <v>0.4673611111111111</v>
      </c>
      <c r="E36" s="188">
        <v>0.4701388888888889</v>
      </c>
      <c r="F36" s="180" t="s">
        <v>130</v>
      </c>
      <c r="G36" s="180">
        <v>79.91</v>
      </c>
      <c r="H36" s="185"/>
      <c r="I36" s="185"/>
      <c r="J36" s="184">
        <f t="shared" si="2"/>
        <v>0.002777777778</v>
      </c>
    </row>
    <row r="37">
      <c r="A37" s="176">
        <v>33.0</v>
      </c>
      <c r="B37" s="185"/>
      <c r="C37" s="185"/>
      <c r="D37" s="188">
        <v>0.47152777777777777</v>
      </c>
      <c r="E37" s="188">
        <v>0.4736111111111111</v>
      </c>
      <c r="F37" s="180" t="s">
        <v>138</v>
      </c>
      <c r="G37" s="180">
        <v>79.78</v>
      </c>
      <c r="H37" s="185"/>
      <c r="I37" s="185"/>
      <c r="J37" s="184">
        <f t="shared" si="2"/>
        <v>0.002083333333</v>
      </c>
    </row>
    <row r="38">
      <c r="A38" s="176">
        <v>34.0</v>
      </c>
      <c r="B38" s="185"/>
      <c r="C38" s="185"/>
      <c r="D38" s="188">
        <v>0.475</v>
      </c>
      <c r="E38" s="188">
        <v>0.47708333333333336</v>
      </c>
      <c r="F38" s="180" t="s">
        <v>130</v>
      </c>
      <c r="G38" s="180">
        <v>79.91</v>
      </c>
      <c r="H38" s="185"/>
      <c r="I38" s="185"/>
      <c r="J38" s="184">
        <f t="shared" si="2"/>
        <v>0.002083333333</v>
      </c>
    </row>
    <row r="39">
      <c r="A39" s="176">
        <v>35.0</v>
      </c>
      <c r="B39" s="185"/>
      <c r="C39" s="185"/>
      <c r="D39" s="188">
        <v>0.4777777777777778</v>
      </c>
      <c r="E39" s="188">
        <v>0.4798611111111111</v>
      </c>
      <c r="F39" s="180" t="s">
        <v>130</v>
      </c>
      <c r="G39" s="180">
        <v>79.83</v>
      </c>
      <c r="H39" s="185"/>
      <c r="I39" s="185"/>
      <c r="J39" s="184">
        <f t="shared" si="2"/>
        <v>0.002083333333</v>
      </c>
    </row>
    <row r="40">
      <c r="A40" s="176">
        <v>36.0</v>
      </c>
      <c r="B40" s="185"/>
      <c r="C40" s="185"/>
      <c r="D40" s="188">
        <v>0.48055555555555557</v>
      </c>
      <c r="E40" s="188">
        <v>0.48194444444444445</v>
      </c>
      <c r="F40" s="180" t="s">
        <v>130</v>
      </c>
      <c r="G40" s="180">
        <v>79.81</v>
      </c>
      <c r="H40" s="185"/>
      <c r="I40" s="185"/>
      <c r="J40" s="184">
        <f t="shared" si="2"/>
        <v>0.001388888889</v>
      </c>
    </row>
    <row r="41">
      <c r="A41" s="176">
        <v>37.0</v>
      </c>
      <c r="B41" s="185"/>
      <c r="C41" s="185"/>
      <c r="D41" s="188">
        <v>0.48333333333333334</v>
      </c>
      <c r="E41" s="188">
        <v>0.48541666666666666</v>
      </c>
      <c r="F41" s="180" t="s">
        <v>130</v>
      </c>
      <c r="G41" s="180">
        <v>79.83</v>
      </c>
      <c r="H41" s="185"/>
      <c r="I41" s="185"/>
      <c r="J41" s="184">
        <f t="shared" si="2"/>
        <v>0.002083333333</v>
      </c>
    </row>
    <row r="42">
      <c r="A42" s="176">
        <v>38.0</v>
      </c>
      <c r="B42" s="185"/>
      <c r="C42" s="185"/>
      <c r="D42" s="188">
        <v>0.4861111111111111</v>
      </c>
      <c r="E42" s="188">
        <v>0.4875</v>
      </c>
      <c r="F42" s="180" t="s">
        <v>130</v>
      </c>
      <c r="G42" s="180">
        <v>79.87</v>
      </c>
      <c r="H42" s="185"/>
      <c r="I42" s="185"/>
      <c r="J42" s="184">
        <f t="shared" si="2"/>
        <v>0.001388888889</v>
      </c>
    </row>
    <row r="43">
      <c r="A43" s="176">
        <v>39.0</v>
      </c>
      <c r="B43" s="185"/>
      <c r="C43" s="185"/>
      <c r="D43" s="188">
        <v>0.48819444444444443</v>
      </c>
      <c r="E43" s="188">
        <v>0.49027777777777776</v>
      </c>
      <c r="F43" s="180" t="s">
        <v>130</v>
      </c>
      <c r="G43" s="180">
        <v>79.86</v>
      </c>
      <c r="H43" s="185"/>
      <c r="I43" s="185"/>
      <c r="J43" s="184">
        <f t="shared" si="2"/>
        <v>0.002083333333</v>
      </c>
    </row>
    <row r="44">
      <c r="A44" s="176">
        <v>40.0</v>
      </c>
      <c r="B44" s="185"/>
      <c r="C44" s="185"/>
      <c r="D44" s="188">
        <v>0.4909722222222222</v>
      </c>
      <c r="E44" s="188">
        <v>0.4930555555555556</v>
      </c>
      <c r="F44" s="180" t="s">
        <v>130</v>
      </c>
      <c r="G44" s="180">
        <v>79.82</v>
      </c>
      <c r="H44" s="185"/>
      <c r="I44" s="185"/>
      <c r="J44" s="184">
        <f t="shared" si="2"/>
        <v>0.002083333333</v>
      </c>
    </row>
    <row r="45">
      <c r="A45" s="176">
        <v>41.0</v>
      </c>
      <c r="B45" s="185"/>
      <c r="C45" s="185"/>
      <c r="D45" s="188">
        <v>0.49375</v>
      </c>
      <c r="E45" s="188">
        <v>0.49583333333333335</v>
      </c>
      <c r="F45" s="180" t="s">
        <v>130</v>
      </c>
      <c r="G45" s="180">
        <v>79.89</v>
      </c>
      <c r="H45" s="185"/>
      <c r="I45" s="185"/>
      <c r="J45" s="184">
        <f t="shared" si="2"/>
        <v>0.002083333333</v>
      </c>
    </row>
    <row r="46">
      <c r="A46" s="176">
        <v>42.0</v>
      </c>
      <c r="B46" s="185"/>
      <c r="C46" s="185"/>
      <c r="D46" s="188">
        <v>0.49722222222222223</v>
      </c>
      <c r="E46" s="188">
        <v>0.4979166666666667</v>
      </c>
      <c r="F46" s="180" t="s">
        <v>130</v>
      </c>
      <c r="G46" s="180">
        <v>79.8</v>
      </c>
      <c r="H46" s="185"/>
      <c r="I46" s="185"/>
      <c r="J46" s="184">
        <f t="shared" si="2"/>
        <v>0.0006944444444</v>
      </c>
    </row>
    <row r="47">
      <c r="A47" s="176">
        <v>43.0</v>
      </c>
      <c r="B47" s="185"/>
      <c r="C47" s="185"/>
      <c r="D47" s="188">
        <v>0.49930555555555556</v>
      </c>
      <c r="E47" s="207">
        <v>0.5</v>
      </c>
      <c r="F47" s="180" t="s">
        <v>130</v>
      </c>
      <c r="G47" s="180">
        <v>79.98</v>
      </c>
      <c r="H47" s="185"/>
      <c r="I47" s="185"/>
      <c r="J47" s="184">
        <f t="shared" si="2"/>
        <v>0.0006944444444</v>
      </c>
    </row>
    <row r="48">
      <c r="A48" s="176">
        <v>44.0</v>
      </c>
      <c r="B48" s="185"/>
      <c r="C48" s="185"/>
      <c r="D48" s="188">
        <v>0.5006944444444444</v>
      </c>
      <c r="E48" s="188">
        <v>0.5027777777777778</v>
      </c>
      <c r="F48" s="180" t="s">
        <v>130</v>
      </c>
      <c r="G48" s="180">
        <v>79.9</v>
      </c>
      <c r="H48" s="185"/>
      <c r="I48" s="185"/>
      <c r="J48" s="184">
        <f t="shared" si="2"/>
        <v>0.002083333333</v>
      </c>
    </row>
    <row r="49">
      <c r="A49" s="176">
        <v>45.0</v>
      </c>
      <c r="B49" s="185"/>
      <c r="C49" s="185"/>
      <c r="D49" s="188">
        <v>0.5041666666666667</v>
      </c>
      <c r="E49" s="188">
        <v>0.50625</v>
      </c>
      <c r="F49" s="180" t="s">
        <v>130</v>
      </c>
      <c r="G49" s="180">
        <v>79.9</v>
      </c>
      <c r="H49" s="185"/>
      <c r="I49" s="185"/>
      <c r="J49" s="184">
        <f t="shared" si="2"/>
        <v>0.002083333333</v>
      </c>
    </row>
    <row r="50">
      <c r="A50" s="176">
        <v>46.0</v>
      </c>
      <c r="B50" s="185"/>
      <c r="C50" s="187">
        <v>46122.0</v>
      </c>
      <c r="D50" s="188">
        <v>0.33958333333333335</v>
      </c>
      <c r="E50" s="188">
        <v>0.3416666666666667</v>
      </c>
      <c r="F50" s="180" t="s">
        <v>130</v>
      </c>
      <c r="G50" s="180">
        <v>79.91</v>
      </c>
      <c r="H50" s="185"/>
      <c r="I50" s="185"/>
      <c r="J50" s="184">
        <f t="shared" si="2"/>
        <v>0.002083333333</v>
      </c>
    </row>
    <row r="51">
      <c r="A51" s="176">
        <v>47.0</v>
      </c>
      <c r="B51" s="185"/>
      <c r="C51" s="185"/>
      <c r="D51" s="188">
        <v>0.3423611111111111</v>
      </c>
      <c r="E51" s="188">
        <v>0.34375</v>
      </c>
      <c r="F51" s="180" t="s">
        <v>130</v>
      </c>
      <c r="G51" s="180">
        <v>79.96</v>
      </c>
      <c r="H51" s="185"/>
      <c r="I51" s="185"/>
      <c r="J51" s="184">
        <f t="shared" si="2"/>
        <v>0.001388888889</v>
      </c>
    </row>
    <row r="52">
      <c r="A52" s="176">
        <v>48.0</v>
      </c>
      <c r="B52" s="185"/>
      <c r="C52" s="185"/>
      <c r="D52" s="188">
        <v>0.34444444444444444</v>
      </c>
      <c r="E52" s="188">
        <v>0.3458333333333333</v>
      </c>
      <c r="F52" s="180" t="s">
        <v>130</v>
      </c>
      <c r="G52" s="180">
        <v>79.92</v>
      </c>
      <c r="H52" s="185"/>
      <c r="I52" s="185"/>
      <c r="J52" s="184">
        <f t="shared" si="2"/>
        <v>0.001388888889</v>
      </c>
    </row>
    <row r="53">
      <c r="A53" s="176">
        <v>49.0</v>
      </c>
      <c r="B53" s="185"/>
      <c r="C53" s="185"/>
      <c r="D53" s="188">
        <v>0.34652777777777777</v>
      </c>
      <c r="E53" s="188">
        <v>0.3486111111111111</v>
      </c>
      <c r="F53" s="180" t="s">
        <v>130</v>
      </c>
      <c r="G53" s="180">
        <v>79.84</v>
      </c>
      <c r="H53" s="185"/>
      <c r="I53" s="185"/>
      <c r="J53" s="184">
        <f t="shared" si="2"/>
        <v>0.002083333333</v>
      </c>
    </row>
    <row r="54">
      <c r="A54" s="176">
        <v>50.0</v>
      </c>
      <c r="B54" s="185"/>
      <c r="C54" s="185"/>
      <c r="D54" s="231">
        <v>0.34930555555555554</v>
      </c>
      <c r="E54" s="188">
        <v>0.3506944444444444</v>
      </c>
      <c r="F54" s="180" t="s">
        <v>130</v>
      </c>
      <c r="G54" s="180">
        <v>79.91</v>
      </c>
      <c r="H54" s="185"/>
      <c r="I54" s="185"/>
      <c r="J54" s="184">
        <f t="shared" si="2"/>
        <v>0.001388888889</v>
      </c>
    </row>
    <row r="55">
      <c r="A55" s="176">
        <v>51.0</v>
      </c>
      <c r="B55" s="185"/>
      <c r="C55" s="185"/>
      <c r="D55" s="188">
        <v>0.35138888888888886</v>
      </c>
      <c r="E55" s="188">
        <v>0.35347222222222224</v>
      </c>
      <c r="F55" s="180" t="s">
        <v>130</v>
      </c>
      <c r="G55" s="180">
        <v>79.85</v>
      </c>
      <c r="H55" s="185"/>
      <c r="I55" s="185"/>
      <c r="J55" s="184">
        <f t="shared" si="2"/>
        <v>0.002083333333</v>
      </c>
    </row>
    <row r="56">
      <c r="A56" s="176">
        <v>52.0</v>
      </c>
      <c r="B56" s="185"/>
      <c r="C56" s="185"/>
      <c r="D56" s="188">
        <v>0.3541666666666667</v>
      </c>
      <c r="E56" s="188">
        <v>0.35555555555555557</v>
      </c>
      <c r="F56" s="180" t="s">
        <v>130</v>
      </c>
      <c r="G56" s="180">
        <v>79.93</v>
      </c>
      <c r="H56" s="185"/>
      <c r="I56" s="185"/>
      <c r="J56" s="184">
        <f t="shared" si="2"/>
        <v>0.001388888889</v>
      </c>
    </row>
    <row r="57">
      <c r="A57" s="176">
        <v>53.0</v>
      </c>
      <c r="B57" s="185"/>
      <c r="C57" s="185"/>
      <c r="D57" s="188">
        <v>0.35694444444444445</v>
      </c>
      <c r="E57" s="188">
        <v>0.35833333333333334</v>
      </c>
      <c r="F57" s="180" t="s">
        <v>130</v>
      </c>
      <c r="G57" s="180">
        <v>79.85</v>
      </c>
      <c r="H57" s="185"/>
      <c r="I57" s="185"/>
      <c r="J57" s="184">
        <f t="shared" si="2"/>
        <v>0.001388888889</v>
      </c>
    </row>
    <row r="58">
      <c r="A58" s="176">
        <v>54.0</v>
      </c>
      <c r="B58" s="185"/>
      <c r="C58" s="185"/>
      <c r="D58" s="231">
        <v>0.36041666666666666</v>
      </c>
      <c r="E58" s="188">
        <v>0.36180555555555555</v>
      </c>
      <c r="F58" s="180" t="s">
        <v>130</v>
      </c>
      <c r="G58" s="180">
        <v>79.95</v>
      </c>
      <c r="H58" s="185"/>
      <c r="I58" s="185"/>
      <c r="J58" s="184">
        <f t="shared" si="2"/>
        <v>0.001388888889</v>
      </c>
    </row>
    <row r="59">
      <c r="A59" s="176">
        <v>55.0</v>
      </c>
      <c r="B59" s="185"/>
      <c r="C59" s="185"/>
      <c r="D59" s="188">
        <v>0.3625</v>
      </c>
      <c r="E59" s="188">
        <v>0.36527777777777776</v>
      </c>
      <c r="F59" s="180" t="s">
        <v>130</v>
      </c>
      <c r="G59" s="180">
        <v>79.96</v>
      </c>
      <c r="H59" s="185"/>
      <c r="I59" s="185"/>
      <c r="J59" s="184">
        <f t="shared" si="2"/>
        <v>0.002777777778</v>
      </c>
    </row>
    <row r="60">
      <c r="A60" s="176">
        <v>56.0</v>
      </c>
      <c r="B60" s="185"/>
      <c r="C60" s="185"/>
      <c r="D60" s="188">
        <v>0.3659722222222222</v>
      </c>
      <c r="E60" s="231">
        <v>0.3680555555555556</v>
      </c>
      <c r="F60" s="180" t="s">
        <v>130</v>
      </c>
      <c r="G60" s="180">
        <v>79.9</v>
      </c>
      <c r="H60" s="185"/>
      <c r="I60" s="185"/>
      <c r="J60" s="184">
        <f t="shared" si="2"/>
        <v>0.002083333333</v>
      </c>
    </row>
    <row r="61">
      <c r="A61" s="176">
        <v>57.0</v>
      </c>
      <c r="B61" s="185"/>
      <c r="C61" s="185"/>
      <c r="D61" s="188">
        <v>0.36875</v>
      </c>
      <c r="E61" s="188">
        <v>0.37083333333333335</v>
      </c>
      <c r="F61" s="180" t="s">
        <v>130</v>
      </c>
      <c r="G61" s="180">
        <v>79.96</v>
      </c>
      <c r="H61" s="185"/>
      <c r="I61" s="185"/>
      <c r="J61" s="184">
        <f t="shared" si="2"/>
        <v>0.002083333333</v>
      </c>
    </row>
    <row r="62">
      <c r="A62" s="176">
        <v>58.0</v>
      </c>
      <c r="B62" s="185"/>
      <c r="C62" s="185"/>
      <c r="D62" s="188">
        <v>0.3715277777777778</v>
      </c>
      <c r="E62" s="231">
        <v>0.3736111111111111</v>
      </c>
      <c r="F62" s="180" t="s">
        <v>130</v>
      </c>
      <c r="G62" s="180">
        <v>79.98</v>
      </c>
      <c r="H62" s="185"/>
      <c r="I62" s="185"/>
      <c r="J62" s="184">
        <f t="shared" si="2"/>
        <v>0.002083333333</v>
      </c>
    </row>
    <row r="63">
      <c r="A63" s="176">
        <v>59.0</v>
      </c>
      <c r="B63" s="185"/>
      <c r="C63" s="185"/>
      <c r="D63" s="207">
        <v>0.375</v>
      </c>
      <c r="E63" s="188">
        <v>0.37777777777777777</v>
      </c>
      <c r="F63" s="180" t="s">
        <v>130</v>
      </c>
      <c r="G63" s="180">
        <v>79.85</v>
      </c>
      <c r="H63" s="185"/>
      <c r="I63" s="185"/>
      <c r="J63" s="184">
        <f t="shared" si="2"/>
        <v>0.002777777778</v>
      </c>
    </row>
    <row r="64">
      <c r="A64" s="176">
        <v>60.0</v>
      </c>
      <c r="B64" s="185"/>
      <c r="C64" s="185"/>
      <c r="D64" s="188">
        <v>0.3784722222222222</v>
      </c>
      <c r="E64" s="188">
        <v>0.3798611111111111</v>
      </c>
      <c r="F64" s="180" t="s">
        <v>130</v>
      </c>
      <c r="G64" s="180">
        <v>79.93</v>
      </c>
      <c r="H64" s="185"/>
      <c r="I64" s="185"/>
      <c r="J64" s="184">
        <f t="shared" si="2"/>
        <v>0.001388888889</v>
      </c>
    </row>
    <row r="65">
      <c r="A65" s="176">
        <v>61.0</v>
      </c>
      <c r="B65" s="185"/>
      <c r="C65" s="185"/>
      <c r="D65" s="188">
        <v>0.38055555555555554</v>
      </c>
      <c r="E65" s="188">
        <v>0.3819444444444444</v>
      </c>
      <c r="F65" s="180" t="s">
        <v>130</v>
      </c>
      <c r="G65" s="180">
        <v>79.97</v>
      </c>
      <c r="H65" s="185"/>
      <c r="I65" s="185"/>
      <c r="J65" s="184">
        <f t="shared" si="2"/>
        <v>0.001388888889</v>
      </c>
    </row>
    <row r="66">
      <c r="A66" s="176">
        <v>62.0</v>
      </c>
      <c r="B66" s="185"/>
      <c r="C66" s="185"/>
      <c r="D66" s="188">
        <v>0.38263888888888886</v>
      </c>
      <c r="E66" s="188">
        <v>0.3840277777777778</v>
      </c>
      <c r="F66" s="180" t="s">
        <v>130</v>
      </c>
      <c r="G66" s="180">
        <v>79.86</v>
      </c>
      <c r="H66" s="185"/>
      <c r="I66" s="185"/>
      <c r="J66" s="184">
        <f t="shared" si="2"/>
        <v>0.001388888889</v>
      </c>
    </row>
    <row r="67">
      <c r="A67" s="176">
        <v>63.0</v>
      </c>
      <c r="B67" s="185"/>
      <c r="C67" s="185"/>
      <c r="D67" s="188">
        <v>0.38472222222222224</v>
      </c>
      <c r="E67" s="188">
        <v>0.38680555555555557</v>
      </c>
      <c r="F67" s="180" t="s">
        <v>130</v>
      </c>
      <c r="G67" s="180">
        <v>79.91</v>
      </c>
      <c r="H67" s="185"/>
      <c r="I67" s="185"/>
      <c r="J67" s="184">
        <f t="shared" si="2"/>
        <v>0.002083333333</v>
      </c>
    </row>
    <row r="68">
      <c r="A68" s="176">
        <v>64.0</v>
      </c>
      <c r="B68" s="185"/>
      <c r="C68" s="185"/>
      <c r="D68" s="188">
        <v>0.3875</v>
      </c>
      <c r="E68" s="188">
        <v>0.3888888888888889</v>
      </c>
      <c r="F68" s="180" t="s">
        <v>130</v>
      </c>
      <c r="G68" s="180">
        <v>79.94</v>
      </c>
      <c r="H68" s="185"/>
      <c r="I68" s="185"/>
      <c r="J68" s="184">
        <f t="shared" si="2"/>
        <v>0.001388888889</v>
      </c>
    </row>
    <row r="69">
      <c r="A69" s="176">
        <v>65.0</v>
      </c>
      <c r="B69" s="185"/>
      <c r="C69" s="185"/>
      <c r="D69" s="188">
        <v>0.38958333333333334</v>
      </c>
      <c r="E69" s="231">
        <v>0.3909722222222222</v>
      </c>
      <c r="F69" s="180" t="s">
        <v>130</v>
      </c>
      <c r="G69" s="180">
        <v>79.97</v>
      </c>
      <c r="H69" s="185"/>
      <c r="I69" s="185"/>
      <c r="J69" s="184">
        <f t="shared" si="2"/>
        <v>0.001388888889</v>
      </c>
    </row>
    <row r="70">
      <c r="A70" s="176">
        <v>66.0</v>
      </c>
      <c r="B70" s="185"/>
      <c r="C70" s="185"/>
      <c r="D70" s="188">
        <v>0.39166666666666666</v>
      </c>
      <c r="E70" s="188">
        <v>0.39305555555555555</v>
      </c>
      <c r="F70" s="180" t="s">
        <v>130</v>
      </c>
      <c r="G70" s="180">
        <v>79.86</v>
      </c>
      <c r="H70" s="185"/>
      <c r="I70" s="185"/>
      <c r="J70" s="184">
        <f t="shared" si="2"/>
        <v>0.001388888889</v>
      </c>
    </row>
    <row r="71">
      <c r="A71" s="176">
        <v>67.0</v>
      </c>
      <c r="B71" s="185"/>
      <c r="C71" s="185"/>
      <c r="D71" s="188">
        <v>0.39375</v>
      </c>
      <c r="E71" s="188">
        <v>0.39652777777777776</v>
      </c>
      <c r="F71" s="180" t="s">
        <v>130</v>
      </c>
      <c r="G71" s="180">
        <v>79.87</v>
      </c>
      <c r="H71" s="185"/>
      <c r="I71" s="185"/>
      <c r="J71" s="184">
        <f t="shared" si="2"/>
        <v>0.002777777778</v>
      </c>
    </row>
    <row r="72">
      <c r="A72" s="176">
        <v>68.0</v>
      </c>
      <c r="B72" s="185"/>
      <c r="C72" s="185"/>
      <c r="D72" s="188">
        <v>0.3972222222222222</v>
      </c>
      <c r="E72" s="188">
        <v>0.3993055555555556</v>
      </c>
      <c r="F72" s="180" t="s">
        <v>130</v>
      </c>
      <c r="G72" s="180">
        <v>79.98</v>
      </c>
      <c r="H72" s="185"/>
      <c r="I72" s="185"/>
      <c r="J72" s="184">
        <f t="shared" si="2"/>
        <v>0.002083333333</v>
      </c>
    </row>
    <row r="73">
      <c r="A73" s="176">
        <v>69.0</v>
      </c>
      <c r="B73" s="185"/>
      <c r="C73" s="185"/>
      <c r="D73" s="188">
        <v>0.4</v>
      </c>
      <c r="E73" s="188">
        <v>0.40208333333333335</v>
      </c>
      <c r="F73" s="180" t="s">
        <v>130</v>
      </c>
      <c r="G73" s="180">
        <v>79.93</v>
      </c>
      <c r="H73" s="185"/>
      <c r="I73" s="185"/>
      <c r="J73" s="184">
        <f t="shared" si="2"/>
        <v>0.002083333333</v>
      </c>
    </row>
    <row r="74">
      <c r="A74" s="176">
        <v>70.0</v>
      </c>
      <c r="B74" s="185"/>
      <c r="C74" s="185"/>
      <c r="D74" s="188">
        <v>0.4027777777777778</v>
      </c>
      <c r="E74" s="188">
        <v>0.4041666666666667</v>
      </c>
      <c r="F74" s="180" t="s">
        <v>130</v>
      </c>
      <c r="G74" s="180">
        <v>79.85</v>
      </c>
      <c r="H74" s="185"/>
      <c r="I74" s="185"/>
      <c r="J74" s="184">
        <f t="shared" si="2"/>
        <v>0.001388888889</v>
      </c>
    </row>
    <row r="75">
      <c r="A75" s="176">
        <v>71.0</v>
      </c>
      <c r="B75" s="185"/>
      <c r="C75" s="185"/>
      <c r="D75" s="188">
        <v>0.40555555555555556</v>
      </c>
      <c r="E75" s="188">
        <v>0.40694444444444444</v>
      </c>
      <c r="F75" s="180" t="s">
        <v>130</v>
      </c>
      <c r="G75" s="180">
        <v>79.92</v>
      </c>
      <c r="H75" s="185"/>
      <c r="I75" s="185"/>
      <c r="J75" s="184">
        <f t="shared" si="2"/>
        <v>0.001388888889</v>
      </c>
    </row>
    <row r="76">
      <c r="A76" s="176">
        <v>72.0</v>
      </c>
      <c r="B76" s="185"/>
      <c r="C76" s="185"/>
      <c r="D76" s="188">
        <v>0.4076388888888889</v>
      </c>
      <c r="E76" s="188">
        <v>0.4097222222222222</v>
      </c>
      <c r="F76" s="180" t="s">
        <v>130</v>
      </c>
      <c r="G76" s="180">
        <v>79.97</v>
      </c>
      <c r="H76" s="185"/>
      <c r="I76" s="185"/>
      <c r="J76" s="184">
        <f t="shared" si="2"/>
        <v>0.002083333333</v>
      </c>
    </row>
    <row r="77">
      <c r="A77" s="176">
        <v>73.0</v>
      </c>
      <c r="B77" s="185"/>
      <c r="C77" s="185"/>
      <c r="D77" s="188">
        <v>0.41041666666666665</v>
      </c>
      <c r="E77" s="188">
        <v>0.4125</v>
      </c>
      <c r="F77" s="180" t="s">
        <v>130</v>
      </c>
      <c r="G77" s="180">
        <v>79.99</v>
      </c>
      <c r="H77" s="185"/>
      <c r="I77" s="185"/>
      <c r="J77" s="184">
        <f t="shared" si="2"/>
        <v>0.002083333333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0"/>
      <c r="H78" s="185"/>
      <c r="I78" s="185"/>
      <c r="J78" s="184">
        <f t="shared" si="2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0"/>
      <c r="H79" s="185"/>
      <c r="I79" s="185"/>
      <c r="J79" s="184">
        <f t="shared" si="2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0"/>
      <c r="H80" s="185"/>
      <c r="I80" s="185"/>
      <c r="J80" s="184">
        <f t="shared" si="2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0"/>
      <c r="H81" s="185"/>
      <c r="I81" s="185"/>
      <c r="J81" s="184">
        <f t="shared" si="2"/>
        <v>0</v>
      </c>
    </row>
    <row r="82">
      <c r="A82" s="176">
        <v>78.0</v>
      </c>
      <c r="B82" s="185"/>
      <c r="C82" s="185"/>
      <c r="D82" s="179">
        <v>0.0</v>
      </c>
      <c r="E82" s="179">
        <v>0.0</v>
      </c>
      <c r="F82" s="185"/>
      <c r="G82" s="185"/>
      <c r="H82" s="185"/>
      <c r="I82" s="185"/>
      <c r="J82" s="184">
        <f t="shared" si="2"/>
        <v>0</v>
      </c>
    </row>
    <row r="83">
      <c r="A83" s="176">
        <v>79.0</v>
      </c>
      <c r="B83" s="185"/>
      <c r="C83" s="185"/>
      <c r="D83" s="179">
        <v>0.0</v>
      </c>
      <c r="E83" s="179">
        <v>0.0</v>
      </c>
      <c r="F83" s="185"/>
      <c r="G83" s="185"/>
      <c r="H83" s="185"/>
      <c r="I83" s="185"/>
      <c r="J83" s="184">
        <f t="shared" si="2"/>
        <v>0</v>
      </c>
    </row>
    <row r="84">
      <c r="A84" s="176">
        <v>80.0</v>
      </c>
      <c r="B84" s="185"/>
      <c r="C84" s="185"/>
      <c r="D84" s="179">
        <v>0.0</v>
      </c>
      <c r="E84" s="179">
        <v>0.0</v>
      </c>
      <c r="F84" s="185"/>
      <c r="G84" s="185"/>
      <c r="H84" s="185"/>
      <c r="I84" s="185"/>
      <c r="J84" s="184">
        <f t="shared" si="2"/>
        <v>0</v>
      </c>
    </row>
    <row r="85">
      <c r="A85" s="176">
        <v>81.0</v>
      </c>
      <c r="B85" s="185"/>
      <c r="C85" s="185"/>
      <c r="D85" s="179">
        <v>0.0</v>
      </c>
      <c r="E85" s="179">
        <v>0.0</v>
      </c>
      <c r="F85" s="185"/>
      <c r="G85" s="185"/>
      <c r="H85" s="185"/>
      <c r="I85" s="185"/>
      <c r="J85" s="184">
        <f t="shared" si="2"/>
        <v>0</v>
      </c>
    </row>
    <row r="86">
      <c r="A86" s="176">
        <v>82.0</v>
      </c>
      <c r="B86" s="185"/>
      <c r="C86" s="185"/>
      <c r="D86" s="179">
        <v>0.0</v>
      </c>
      <c r="E86" s="179">
        <v>0.0</v>
      </c>
      <c r="F86" s="185"/>
      <c r="G86" s="185"/>
      <c r="H86" s="185"/>
      <c r="I86" s="185"/>
      <c r="J86" s="184">
        <f t="shared" si="2"/>
        <v>0</v>
      </c>
    </row>
    <row r="87">
      <c r="A87" s="176">
        <v>83.0</v>
      </c>
      <c r="B87" s="185"/>
      <c r="C87" s="185"/>
      <c r="D87" s="179">
        <v>0.0</v>
      </c>
      <c r="E87" s="179">
        <v>0.0</v>
      </c>
      <c r="F87" s="185"/>
      <c r="G87" s="185"/>
      <c r="H87" s="185"/>
      <c r="I87" s="185"/>
      <c r="J87" s="184">
        <f t="shared" si="2"/>
        <v>0</v>
      </c>
    </row>
    <row r="88">
      <c r="A88" s="176">
        <v>84.0</v>
      </c>
      <c r="B88" s="185"/>
      <c r="C88" s="185"/>
      <c r="D88" s="179">
        <v>0.0</v>
      </c>
      <c r="E88" s="179">
        <v>0.0</v>
      </c>
      <c r="F88" s="185"/>
      <c r="G88" s="185"/>
      <c r="H88" s="185"/>
      <c r="I88" s="185"/>
      <c r="J88" s="184">
        <f t="shared" si="2"/>
        <v>0</v>
      </c>
    </row>
    <row r="89">
      <c r="A89" s="176">
        <v>85.0</v>
      </c>
      <c r="B89" s="185"/>
      <c r="C89" s="185"/>
      <c r="D89" s="179">
        <v>0.0</v>
      </c>
      <c r="E89" s="179">
        <v>0.0</v>
      </c>
      <c r="F89" s="185"/>
      <c r="G89" s="185"/>
      <c r="H89" s="185"/>
      <c r="I89" s="185"/>
      <c r="J89" s="184">
        <f t="shared" si="2"/>
        <v>0</v>
      </c>
    </row>
    <row r="90">
      <c r="A90" s="176">
        <v>86.0</v>
      </c>
      <c r="B90" s="185"/>
      <c r="C90" s="185"/>
      <c r="D90" s="179">
        <v>0.0</v>
      </c>
      <c r="E90" s="179">
        <v>0.0</v>
      </c>
      <c r="F90" s="185"/>
      <c r="G90" s="185"/>
      <c r="H90" s="185"/>
      <c r="I90" s="185"/>
      <c r="J90" s="184">
        <f t="shared" si="2"/>
        <v>0</v>
      </c>
    </row>
    <row r="91">
      <c r="A91" s="176">
        <v>87.0</v>
      </c>
      <c r="B91" s="185"/>
      <c r="C91" s="185"/>
      <c r="D91" s="179">
        <v>0.0</v>
      </c>
      <c r="E91" s="179">
        <v>0.0</v>
      </c>
      <c r="F91" s="185"/>
      <c r="G91" s="185"/>
      <c r="H91" s="185"/>
      <c r="I91" s="185"/>
      <c r="J91" s="184">
        <f t="shared" si="2"/>
        <v>0</v>
      </c>
    </row>
    <row r="92">
      <c r="A92" s="176">
        <v>88.0</v>
      </c>
      <c r="B92" s="185"/>
      <c r="C92" s="185"/>
      <c r="D92" s="179">
        <v>0.0</v>
      </c>
      <c r="E92" s="179">
        <v>0.0</v>
      </c>
      <c r="F92" s="185"/>
      <c r="G92" s="185"/>
      <c r="H92" s="185"/>
      <c r="I92" s="185"/>
      <c r="J92" s="184">
        <f t="shared" si="2"/>
        <v>0</v>
      </c>
    </row>
    <row r="93">
      <c r="A93" s="176">
        <v>89.0</v>
      </c>
      <c r="B93" s="185"/>
      <c r="C93" s="185"/>
      <c r="D93" s="179">
        <v>0.0</v>
      </c>
      <c r="E93" s="179">
        <v>0.0</v>
      </c>
      <c r="F93" s="185"/>
      <c r="G93" s="185"/>
      <c r="H93" s="185"/>
      <c r="I93" s="185"/>
      <c r="J93" s="184">
        <f t="shared" si="2"/>
        <v>0</v>
      </c>
    </row>
    <row r="94">
      <c r="A94" s="176">
        <v>90.0</v>
      </c>
      <c r="B94" s="185"/>
      <c r="C94" s="185"/>
      <c r="D94" s="179">
        <v>0.0</v>
      </c>
      <c r="E94" s="179">
        <v>0.0</v>
      </c>
      <c r="F94" s="185"/>
      <c r="G94" s="185"/>
      <c r="H94" s="185"/>
      <c r="I94" s="185"/>
      <c r="J94" s="184">
        <f t="shared" si="2"/>
        <v>0</v>
      </c>
    </row>
    <row r="95">
      <c r="A95" s="176">
        <v>91.0</v>
      </c>
      <c r="B95" s="185"/>
      <c r="C95" s="185"/>
      <c r="D95" s="179">
        <v>0.0</v>
      </c>
      <c r="E95" s="179">
        <v>0.0</v>
      </c>
      <c r="F95" s="185"/>
      <c r="G95" s="185"/>
      <c r="H95" s="185"/>
      <c r="I95" s="185"/>
      <c r="J95" s="184">
        <f t="shared" si="2"/>
        <v>0</v>
      </c>
    </row>
    <row r="96">
      <c r="A96" s="262"/>
      <c r="B96" s="263"/>
      <c r="C96" s="264"/>
      <c r="D96" s="265"/>
      <c r="E96" s="265"/>
      <c r="F96" s="264"/>
      <c r="G96" s="266"/>
      <c r="H96" s="266"/>
      <c r="I96" s="266"/>
      <c r="J96" s="267"/>
    </row>
    <row r="97">
      <c r="A97" s="268"/>
      <c r="B97" s="223"/>
      <c r="C97" s="223"/>
      <c r="D97" s="224"/>
      <c r="E97" s="224"/>
      <c r="F97" s="223"/>
      <c r="G97" s="223"/>
      <c r="H97" s="223"/>
      <c r="I97" s="223"/>
    </row>
    <row r="98">
      <c r="A98" s="269"/>
      <c r="B98" s="223"/>
      <c r="C98" s="223"/>
      <c r="D98" s="224"/>
      <c r="E98" s="224"/>
      <c r="F98" s="223"/>
      <c r="G98" s="223"/>
      <c r="H98" s="223"/>
      <c r="I98" s="223"/>
    </row>
    <row r="99">
      <c r="A99" s="268"/>
      <c r="B99" s="223"/>
      <c r="C99" s="223"/>
      <c r="D99" s="224"/>
      <c r="E99" s="224"/>
      <c r="F99" s="223"/>
      <c r="G99" s="223"/>
      <c r="H99" s="223"/>
      <c r="I99" s="223"/>
    </row>
    <row r="100">
      <c r="A100" s="269"/>
      <c r="B100" s="223"/>
      <c r="C100" s="223"/>
      <c r="D100" s="224"/>
      <c r="E100" s="224"/>
      <c r="F100" s="223"/>
      <c r="G100" s="223"/>
      <c r="H100" s="223"/>
      <c r="I100" s="223"/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00 C98 C100">
    <cfRule type="containsText" dxfId="7" priority="1" operator="containsText" text="oui">
      <formula>NOT(ISERROR(SEARCH(("oui"),(F5))))</formula>
    </cfRule>
  </conditionalFormatting>
  <conditionalFormatting sqref="F5:F500 C98 C1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95">
      <formula1>"OUI,NON"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25.38"/>
    <col customWidth="1" min="4" max="4" width="21.38"/>
    <col customWidth="1" min="5" max="5" width="19.25"/>
    <col customWidth="1" min="10" max="10" width="14.0"/>
    <col customWidth="1" min="12" max="12" width="30.0"/>
    <col customWidth="1" min="13" max="13" width="18.63"/>
    <col customWidth="1" min="14" max="14" width="18.0"/>
  </cols>
  <sheetData>
    <row r="1">
      <c r="A1" s="170" t="s">
        <v>228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229</v>
      </c>
      <c r="H3" s="174" t="s">
        <v>230</v>
      </c>
      <c r="I3" s="174" t="s">
        <v>231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252">
        <v>46119.0</v>
      </c>
      <c r="C5" s="180" t="s">
        <v>232</v>
      </c>
      <c r="D5" s="188">
        <v>0.6875</v>
      </c>
      <c r="E5" s="188">
        <v>0.7013888888888888</v>
      </c>
      <c r="F5" s="180" t="s">
        <v>138</v>
      </c>
      <c r="G5" s="180">
        <v>47.3</v>
      </c>
      <c r="H5" s="180">
        <v>32.5</v>
      </c>
      <c r="I5" s="180">
        <v>2.8</v>
      </c>
      <c r="J5" s="184">
        <f t="shared" ref="J5:J98" si="1">E5-D5</f>
        <v>0.01388888889</v>
      </c>
    </row>
    <row r="6">
      <c r="A6" s="176">
        <v>2.0</v>
      </c>
      <c r="B6" s="252">
        <v>46119.0</v>
      </c>
      <c r="C6" s="180" t="s">
        <v>232</v>
      </c>
      <c r="D6" s="188">
        <v>0.7083333333333334</v>
      </c>
      <c r="E6" s="188">
        <v>0.7152777777777778</v>
      </c>
      <c r="F6" s="180" t="s">
        <v>138</v>
      </c>
      <c r="G6" s="180">
        <v>47.3</v>
      </c>
      <c r="H6" s="180">
        <v>31.0</v>
      </c>
      <c r="I6" s="180">
        <v>2.9</v>
      </c>
      <c r="J6" s="184">
        <f t="shared" si="1"/>
        <v>0.006944444444</v>
      </c>
    </row>
    <row r="7">
      <c r="A7" s="176">
        <v>3.0</v>
      </c>
      <c r="B7" s="252">
        <v>46119.0</v>
      </c>
      <c r="C7" s="180" t="s">
        <v>232</v>
      </c>
      <c r="D7" s="188">
        <v>0.7222222222222222</v>
      </c>
      <c r="E7" s="188">
        <v>0.7291666666666666</v>
      </c>
      <c r="F7" s="180" t="s">
        <v>138</v>
      </c>
      <c r="G7" s="180">
        <v>47.37</v>
      </c>
      <c r="H7" s="180">
        <v>32.6</v>
      </c>
      <c r="I7" s="180"/>
      <c r="J7" s="184">
        <f t="shared" si="1"/>
        <v>0.006944444444</v>
      </c>
    </row>
    <row r="8">
      <c r="A8" s="176">
        <v>4.0</v>
      </c>
      <c r="B8" s="252">
        <v>46119.0</v>
      </c>
      <c r="C8" s="180" t="s">
        <v>232</v>
      </c>
      <c r="D8" s="188">
        <v>0.7326388888888888</v>
      </c>
      <c r="E8" s="188">
        <v>0.7388888888888889</v>
      </c>
      <c r="F8" s="180" t="s">
        <v>130</v>
      </c>
      <c r="G8" s="180">
        <v>47.32</v>
      </c>
      <c r="H8" s="180">
        <v>32.4</v>
      </c>
      <c r="I8" s="180">
        <v>2.9</v>
      </c>
      <c r="J8" s="184">
        <f t="shared" si="1"/>
        <v>0.00625</v>
      </c>
    </row>
    <row r="9">
      <c r="A9" s="176">
        <v>5.0</v>
      </c>
      <c r="B9" s="252">
        <v>46119.0</v>
      </c>
      <c r="C9" s="180" t="s">
        <v>232</v>
      </c>
      <c r="D9" s="188">
        <v>0.7465277777777778</v>
      </c>
      <c r="E9" s="188">
        <v>0.7548611111111111</v>
      </c>
      <c r="F9" s="180" t="s">
        <v>130</v>
      </c>
      <c r="G9" s="180">
        <v>47.2</v>
      </c>
      <c r="H9" s="180">
        <v>32.6</v>
      </c>
      <c r="I9" s="180">
        <v>2.93</v>
      </c>
      <c r="J9" s="184">
        <f t="shared" si="1"/>
        <v>0.008333333333</v>
      </c>
    </row>
    <row r="10">
      <c r="A10" s="176">
        <v>6.0</v>
      </c>
      <c r="B10" s="252">
        <v>46120.0</v>
      </c>
      <c r="C10" s="180" t="s">
        <v>232</v>
      </c>
      <c r="D10" s="188">
        <v>0.3402777777777778</v>
      </c>
      <c r="E10" s="188">
        <v>0.3472222222222222</v>
      </c>
      <c r="F10" s="180" t="s">
        <v>130</v>
      </c>
      <c r="G10" s="180">
        <v>47.4</v>
      </c>
      <c r="H10" s="180">
        <v>32.54</v>
      </c>
      <c r="I10" s="180">
        <v>2.94</v>
      </c>
      <c r="J10" s="184">
        <f t="shared" si="1"/>
        <v>0.006944444444</v>
      </c>
    </row>
    <row r="11">
      <c r="A11" s="176">
        <v>7.0</v>
      </c>
      <c r="B11" s="252">
        <v>46120.0</v>
      </c>
      <c r="C11" s="180" t="s">
        <v>232</v>
      </c>
      <c r="D11" s="188">
        <v>0.375</v>
      </c>
      <c r="E11" s="188">
        <v>0.3819444444444444</v>
      </c>
      <c r="F11" s="180" t="s">
        <v>130</v>
      </c>
      <c r="G11" s="180">
        <v>47.4</v>
      </c>
      <c r="H11" s="180">
        <v>32.5</v>
      </c>
      <c r="I11" s="180">
        <v>2.91</v>
      </c>
      <c r="J11" s="184">
        <f t="shared" si="1"/>
        <v>0.006944444444</v>
      </c>
    </row>
    <row r="12">
      <c r="A12" s="176">
        <v>8.0</v>
      </c>
      <c r="B12" s="252">
        <v>46120.0</v>
      </c>
      <c r="C12" s="180" t="s">
        <v>232</v>
      </c>
      <c r="D12" s="188">
        <v>0.3854166666666667</v>
      </c>
      <c r="E12" s="188">
        <v>0.39444444444444443</v>
      </c>
      <c r="F12" s="180" t="s">
        <v>130</v>
      </c>
      <c r="G12" s="180">
        <v>47.4</v>
      </c>
      <c r="H12" s="180">
        <v>32.62</v>
      </c>
      <c r="I12" s="180">
        <v>2.89</v>
      </c>
      <c r="J12" s="184">
        <f t="shared" si="1"/>
        <v>0.009027777778</v>
      </c>
      <c r="O12" s="182"/>
    </row>
    <row r="13">
      <c r="A13" s="176">
        <v>9.0</v>
      </c>
      <c r="B13" s="252">
        <v>46120.0</v>
      </c>
      <c r="C13" s="180" t="s">
        <v>232</v>
      </c>
      <c r="D13" s="188">
        <v>0.4097222222222222</v>
      </c>
      <c r="E13" s="188">
        <v>0.4173611111111111</v>
      </c>
      <c r="F13" s="180" t="s">
        <v>130</v>
      </c>
      <c r="G13" s="180">
        <v>47.4</v>
      </c>
      <c r="H13" s="180">
        <v>32.7</v>
      </c>
      <c r="I13" s="180">
        <v>2.92</v>
      </c>
      <c r="J13" s="184">
        <f t="shared" si="1"/>
        <v>0.007638888889</v>
      </c>
      <c r="O13" s="182"/>
    </row>
    <row r="14">
      <c r="A14" s="176">
        <v>10.0</v>
      </c>
      <c r="B14" s="252">
        <v>46120.0</v>
      </c>
      <c r="C14" s="180" t="s">
        <v>232</v>
      </c>
      <c r="D14" s="188">
        <v>0.4305555555555556</v>
      </c>
      <c r="E14" s="188">
        <v>0.4375</v>
      </c>
      <c r="F14" s="180" t="s">
        <v>130</v>
      </c>
      <c r="G14" s="180">
        <v>47.1</v>
      </c>
      <c r="H14" s="180">
        <v>32.4</v>
      </c>
      <c r="I14" s="180">
        <v>2.93</v>
      </c>
      <c r="J14" s="184">
        <f t="shared" si="1"/>
        <v>0.006944444444</v>
      </c>
      <c r="O14" s="182"/>
    </row>
    <row r="15">
      <c r="A15" s="176">
        <v>11.0</v>
      </c>
      <c r="B15" s="252">
        <v>46120.0</v>
      </c>
      <c r="C15" s="180" t="s">
        <v>232</v>
      </c>
      <c r="D15" s="188">
        <v>0.4444444444444444</v>
      </c>
      <c r="E15" s="188">
        <v>0.45208333333333334</v>
      </c>
      <c r="F15" s="180" t="s">
        <v>130</v>
      </c>
      <c r="G15" s="180">
        <v>47.2</v>
      </c>
      <c r="H15" s="180">
        <v>32.7</v>
      </c>
      <c r="I15" s="180">
        <v>2.92</v>
      </c>
      <c r="J15" s="184">
        <f t="shared" si="1"/>
        <v>0.007638888889</v>
      </c>
      <c r="L15" s="182"/>
      <c r="M15" s="182"/>
      <c r="N15" s="182"/>
      <c r="O15" s="182"/>
    </row>
    <row r="16">
      <c r="A16" s="176">
        <v>12.0</v>
      </c>
      <c r="B16" s="252">
        <v>46120.0</v>
      </c>
      <c r="C16" s="180" t="s">
        <v>232</v>
      </c>
      <c r="D16" s="188">
        <v>0.4583333333333333</v>
      </c>
      <c r="E16" s="188">
        <v>0.4638888888888889</v>
      </c>
      <c r="F16" s="180" t="s">
        <v>130</v>
      </c>
      <c r="G16" s="180">
        <v>47.6</v>
      </c>
      <c r="H16" s="180">
        <v>32.9</v>
      </c>
      <c r="I16" s="180">
        <v>2.93</v>
      </c>
      <c r="J16" s="184">
        <f t="shared" si="1"/>
        <v>0.005555555556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252">
        <v>46120.0</v>
      </c>
      <c r="C17" s="180" t="s">
        <v>232</v>
      </c>
      <c r="D17" s="188">
        <v>0.4673611111111111</v>
      </c>
      <c r="E17" s="188">
        <v>0.475</v>
      </c>
      <c r="F17" s="180" t="s">
        <v>130</v>
      </c>
      <c r="G17" s="180">
        <v>47.6</v>
      </c>
      <c r="H17" s="180">
        <v>32.6</v>
      </c>
      <c r="I17" s="180">
        <v>2.9</v>
      </c>
      <c r="J17" s="184">
        <f t="shared" si="1"/>
        <v>0.007638888889</v>
      </c>
      <c r="L17" s="183">
        <f>COUNTA(F5:F92)</f>
        <v>66</v>
      </c>
      <c r="M17" s="183">
        <f>COUNTIF(F5:F93,"non")</f>
        <v>6</v>
      </c>
      <c r="N17" s="183">
        <f>COUNTIF(F5:F92,"oui")</f>
        <v>60</v>
      </c>
      <c r="O17" s="183">
        <f>(L17-M17)/L17</f>
        <v>0.9090909091</v>
      </c>
      <c r="P17" s="148">
        <f>AVERAGEIF(J$5:J$200,"&lt;&gt;0")</f>
        <v>0.00514957265</v>
      </c>
    </row>
    <row r="18">
      <c r="A18" s="176">
        <v>14.0</v>
      </c>
      <c r="B18" s="252">
        <v>46120.0</v>
      </c>
      <c r="C18" s="180" t="s">
        <v>232</v>
      </c>
      <c r="D18" s="188">
        <v>0.4861111111111111</v>
      </c>
      <c r="E18" s="188">
        <v>0.4909722222222222</v>
      </c>
      <c r="F18" s="180" t="s">
        <v>138</v>
      </c>
      <c r="G18" s="178"/>
      <c r="H18" s="185"/>
      <c r="I18" s="178"/>
      <c r="J18" s="184">
        <f t="shared" si="1"/>
        <v>0.004861111111</v>
      </c>
    </row>
    <row r="19">
      <c r="A19" s="176">
        <v>15.0</v>
      </c>
      <c r="B19" s="252">
        <v>46121.0</v>
      </c>
      <c r="C19" s="180" t="s">
        <v>233</v>
      </c>
      <c r="D19" s="188">
        <v>0.3541666666666667</v>
      </c>
      <c r="E19" s="188">
        <v>0.37916666666666665</v>
      </c>
      <c r="F19" s="180" t="s">
        <v>130</v>
      </c>
      <c r="G19" s="180" t="s">
        <v>234</v>
      </c>
      <c r="H19" s="180" t="s">
        <v>235</v>
      </c>
      <c r="I19" s="180">
        <v>2.89</v>
      </c>
      <c r="J19" s="184">
        <f t="shared" si="1"/>
        <v>0.025</v>
      </c>
    </row>
    <row r="20">
      <c r="A20" s="176">
        <v>16.0</v>
      </c>
      <c r="B20" s="247"/>
      <c r="C20" s="178"/>
      <c r="D20" s="188">
        <v>0.38055555555555554</v>
      </c>
      <c r="E20" s="188">
        <v>0.3902777777777778</v>
      </c>
      <c r="F20" s="180" t="s">
        <v>130</v>
      </c>
      <c r="G20" s="178"/>
      <c r="H20" s="185"/>
      <c r="I20" s="180">
        <v>2.85</v>
      </c>
      <c r="J20" s="184">
        <f t="shared" si="1"/>
        <v>0.009722222222</v>
      </c>
      <c r="K20" s="91" t="s">
        <v>236</v>
      </c>
    </row>
    <row r="21">
      <c r="A21" s="176">
        <v>17.0</v>
      </c>
      <c r="B21" s="247"/>
      <c r="C21" s="178"/>
      <c r="D21" s="188">
        <v>0.4041666666666667</v>
      </c>
      <c r="E21" s="188">
        <v>0.41388888888888886</v>
      </c>
      <c r="F21" s="180" t="s">
        <v>130</v>
      </c>
      <c r="G21" s="180">
        <v>2.86</v>
      </c>
      <c r="H21" s="185"/>
      <c r="I21" s="178"/>
      <c r="J21" s="184">
        <f t="shared" si="1"/>
        <v>0.009722222222</v>
      </c>
    </row>
    <row r="22">
      <c r="A22" s="176">
        <v>18.0</v>
      </c>
      <c r="B22" s="247"/>
      <c r="C22" s="178"/>
      <c r="D22" s="188">
        <v>0.45694444444444443</v>
      </c>
      <c r="E22" s="188">
        <v>0.46875</v>
      </c>
      <c r="F22" s="180" t="s">
        <v>130</v>
      </c>
      <c r="G22" s="180">
        <v>32.6</v>
      </c>
      <c r="H22" s="180">
        <v>2.92</v>
      </c>
      <c r="I22" s="178"/>
      <c r="J22" s="184">
        <f t="shared" si="1"/>
        <v>0.01180555556</v>
      </c>
    </row>
    <row r="23">
      <c r="A23" s="176">
        <v>19.0</v>
      </c>
      <c r="B23" s="247"/>
      <c r="C23" s="178"/>
      <c r="D23" s="188">
        <v>0.4375</v>
      </c>
      <c r="E23" s="188">
        <v>0.44375</v>
      </c>
      <c r="F23" s="180" t="s">
        <v>130</v>
      </c>
      <c r="G23" s="180">
        <v>32.6</v>
      </c>
      <c r="H23" s="180">
        <v>2.9</v>
      </c>
      <c r="I23" s="178"/>
      <c r="J23" s="184">
        <f t="shared" si="1"/>
        <v>0.00625</v>
      </c>
    </row>
    <row r="24">
      <c r="A24" s="176">
        <v>20.0</v>
      </c>
      <c r="B24" s="247"/>
      <c r="C24" s="178"/>
      <c r="D24" s="188">
        <v>0.44375</v>
      </c>
      <c r="E24" s="188">
        <v>0.45069444444444445</v>
      </c>
      <c r="F24" s="180" t="s">
        <v>130</v>
      </c>
      <c r="G24" s="178"/>
      <c r="H24" s="180">
        <v>2.89</v>
      </c>
      <c r="I24" s="178"/>
      <c r="J24" s="184">
        <f t="shared" si="1"/>
        <v>0.006944444444</v>
      </c>
    </row>
    <row r="25">
      <c r="A25" s="176">
        <v>21.0</v>
      </c>
      <c r="B25" s="247"/>
      <c r="C25" s="178"/>
      <c r="D25" s="188">
        <v>0.4513888888888889</v>
      </c>
      <c r="E25" s="188">
        <v>0.45555555555555555</v>
      </c>
      <c r="F25" s="180" t="s">
        <v>130</v>
      </c>
      <c r="G25" s="178"/>
      <c r="H25" s="180">
        <v>2.86</v>
      </c>
      <c r="I25" s="178"/>
      <c r="J25" s="184">
        <f t="shared" si="1"/>
        <v>0.004166666667</v>
      </c>
    </row>
    <row r="26">
      <c r="A26" s="176">
        <v>22.0</v>
      </c>
      <c r="B26" s="247"/>
      <c r="C26" s="178"/>
      <c r="D26" s="188">
        <v>0.45625</v>
      </c>
      <c r="E26" s="188">
        <v>0.46458333333333335</v>
      </c>
      <c r="F26" s="180" t="s">
        <v>130</v>
      </c>
      <c r="G26" s="178"/>
      <c r="H26" s="180">
        <v>2.9</v>
      </c>
      <c r="I26" s="178"/>
      <c r="J26" s="184">
        <f t="shared" si="1"/>
        <v>0.008333333333</v>
      </c>
    </row>
    <row r="27">
      <c r="A27" s="176">
        <v>23.0</v>
      </c>
      <c r="B27" s="247"/>
      <c r="C27" s="178"/>
      <c r="D27" s="188">
        <v>0.4652777777777778</v>
      </c>
      <c r="E27" s="188">
        <v>0.46875</v>
      </c>
      <c r="F27" s="180" t="s">
        <v>130</v>
      </c>
      <c r="G27" s="178"/>
      <c r="H27" s="180">
        <v>2.9</v>
      </c>
      <c r="I27" s="178"/>
      <c r="J27" s="184">
        <f t="shared" si="1"/>
        <v>0.003472222222</v>
      </c>
    </row>
    <row r="28">
      <c r="A28" s="176">
        <v>24.0</v>
      </c>
      <c r="B28" s="185"/>
      <c r="C28" s="185"/>
      <c r="D28" s="188">
        <v>0.46944444444444444</v>
      </c>
      <c r="E28" s="188">
        <v>0.475</v>
      </c>
      <c r="F28" s="180" t="s">
        <v>130</v>
      </c>
      <c r="G28" s="185"/>
      <c r="H28" s="180">
        <v>2.9</v>
      </c>
      <c r="I28" s="185"/>
      <c r="J28" s="184">
        <f t="shared" si="1"/>
        <v>0.005555555556</v>
      </c>
    </row>
    <row r="29">
      <c r="A29" s="176">
        <v>25.0</v>
      </c>
      <c r="B29" s="185"/>
      <c r="C29" s="185"/>
      <c r="D29" s="188">
        <v>0.4756944444444444</v>
      </c>
      <c r="E29" s="188">
        <v>0.4791666666666667</v>
      </c>
      <c r="F29" s="180" t="s">
        <v>130</v>
      </c>
      <c r="G29" s="185"/>
      <c r="H29" s="180">
        <v>2.9</v>
      </c>
      <c r="I29" s="185"/>
      <c r="J29" s="184">
        <f t="shared" si="1"/>
        <v>0.003472222222</v>
      </c>
    </row>
    <row r="30">
      <c r="A30" s="176">
        <v>26.0</v>
      </c>
      <c r="B30" s="185"/>
      <c r="C30" s="185"/>
      <c r="D30" s="188">
        <v>0.4791666666666667</v>
      </c>
      <c r="E30" s="188">
        <v>0.48333333333333334</v>
      </c>
      <c r="F30" s="180" t="s">
        <v>130</v>
      </c>
      <c r="G30" s="185"/>
      <c r="H30" s="180">
        <v>2.9</v>
      </c>
      <c r="I30" s="185"/>
      <c r="J30" s="184">
        <f t="shared" si="1"/>
        <v>0.004166666667</v>
      </c>
    </row>
    <row r="31">
      <c r="A31" s="176">
        <v>27.0</v>
      </c>
      <c r="B31" s="185"/>
      <c r="C31" s="185"/>
      <c r="D31" s="188">
        <v>0.4840277777777778</v>
      </c>
      <c r="E31" s="188">
        <v>0.4875</v>
      </c>
      <c r="F31" s="180" t="s">
        <v>130</v>
      </c>
      <c r="G31" s="185"/>
      <c r="H31" s="180">
        <v>2.9</v>
      </c>
      <c r="I31" s="185"/>
      <c r="J31" s="184">
        <f t="shared" si="1"/>
        <v>0.003472222222</v>
      </c>
    </row>
    <row r="32">
      <c r="A32" s="176">
        <v>28.0</v>
      </c>
      <c r="B32" s="185"/>
      <c r="C32" s="185"/>
      <c r="D32" s="188">
        <v>0.48819444444444443</v>
      </c>
      <c r="E32" s="188">
        <v>0.4909722222222222</v>
      </c>
      <c r="F32" s="180" t="s">
        <v>130</v>
      </c>
      <c r="G32" s="185"/>
      <c r="H32" s="180">
        <v>2.9</v>
      </c>
      <c r="I32" s="185"/>
      <c r="J32" s="184">
        <f t="shared" si="1"/>
        <v>0.002777777778</v>
      </c>
    </row>
    <row r="33">
      <c r="A33" s="176">
        <v>29.0</v>
      </c>
      <c r="B33" s="185"/>
      <c r="C33" s="185"/>
      <c r="D33" s="188">
        <v>0.49166666666666664</v>
      </c>
      <c r="E33" s="188">
        <v>0.4951388888888889</v>
      </c>
      <c r="F33" s="180" t="s">
        <v>130</v>
      </c>
      <c r="G33" s="185"/>
      <c r="H33" s="180">
        <v>2.9</v>
      </c>
      <c r="I33" s="185"/>
      <c r="J33" s="184">
        <f t="shared" si="1"/>
        <v>0.003472222222</v>
      </c>
    </row>
    <row r="34">
      <c r="A34" s="176">
        <v>30.0</v>
      </c>
      <c r="B34" s="185"/>
      <c r="C34" s="185"/>
      <c r="D34" s="188">
        <v>0.4986111111111111</v>
      </c>
      <c r="E34" s="188">
        <v>0.5020833333333333</v>
      </c>
      <c r="F34" s="180" t="s">
        <v>130</v>
      </c>
      <c r="G34" s="185"/>
      <c r="H34" s="180">
        <v>2.9</v>
      </c>
      <c r="I34" s="185"/>
      <c r="J34" s="184">
        <f t="shared" si="1"/>
        <v>0.003472222222</v>
      </c>
    </row>
    <row r="35">
      <c r="A35" s="176">
        <v>31.0</v>
      </c>
      <c r="B35" s="185"/>
      <c r="C35" s="185"/>
      <c r="D35" s="188">
        <v>0.4951388888888889</v>
      </c>
      <c r="E35" s="188">
        <v>0.4986111111111111</v>
      </c>
      <c r="F35" s="180" t="s">
        <v>130</v>
      </c>
      <c r="G35" s="185"/>
      <c r="H35" s="180">
        <v>2.9</v>
      </c>
      <c r="I35" s="185"/>
      <c r="J35" s="184">
        <f t="shared" si="1"/>
        <v>0.003472222222</v>
      </c>
    </row>
    <row r="36">
      <c r="A36" s="176">
        <v>32.0</v>
      </c>
      <c r="B36" s="185"/>
      <c r="C36" s="185"/>
      <c r="D36" s="188">
        <v>0.5034722222222222</v>
      </c>
      <c r="E36" s="188">
        <v>0.5076388888888889</v>
      </c>
      <c r="F36" s="180" t="s">
        <v>130</v>
      </c>
      <c r="G36" s="185"/>
      <c r="H36" s="180">
        <v>2.9</v>
      </c>
      <c r="I36" s="185"/>
      <c r="J36" s="184">
        <f t="shared" si="1"/>
        <v>0.004166666667</v>
      </c>
    </row>
    <row r="37">
      <c r="A37" s="176">
        <v>33.0</v>
      </c>
      <c r="B37" s="185"/>
      <c r="C37" s="185"/>
      <c r="D37" s="188">
        <v>0.3368055555555556</v>
      </c>
      <c r="E37" s="188">
        <v>0.34930555555555554</v>
      </c>
      <c r="F37" s="180" t="s">
        <v>130</v>
      </c>
      <c r="G37" s="185"/>
      <c r="H37" s="180">
        <v>2.9</v>
      </c>
      <c r="I37" s="185"/>
      <c r="J37" s="184">
        <f t="shared" si="1"/>
        <v>0.0125</v>
      </c>
    </row>
    <row r="38">
      <c r="A38" s="176">
        <v>34.0</v>
      </c>
      <c r="B38" s="185"/>
      <c r="C38" s="185"/>
      <c r="D38" s="188">
        <v>0.35</v>
      </c>
      <c r="E38" s="188">
        <v>0.35555555555555557</v>
      </c>
      <c r="F38" s="180" t="s">
        <v>130</v>
      </c>
      <c r="G38" s="185"/>
      <c r="H38" s="180">
        <v>2.9</v>
      </c>
      <c r="I38" s="185"/>
      <c r="J38" s="184">
        <f t="shared" si="1"/>
        <v>0.005555555556</v>
      </c>
    </row>
    <row r="39">
      <c r="A39" s="176">
        <v>35.0</v>
      </c>
      <c r="B39" s="185"/>
      <c r="C39" s="185"/>
      <c r="D39" s="188">
        <v>0.35625</v>
      </c>
      <c r="E39" s="188">
        <v>0.36041666666666666</v>
      </c>
      <c r="F39" s="180" t="s">
        <v>130</v>
      </c>
      <c r="G39" s="185"/>
      <c r="H39" s="180">
        <v>2.9</v>
      </c>
      <c r="I39" s="185"/>
      <c r="J39" s="184">
        <f t="shared" si="1"/>
        <v>0.004166666667</v>
      </c>
    </row>
    <row r="40">
      <c r="A40" s="176">
        <v>36.0</v>
      </c>
      <c r="B40" s="185"/>
      <c r="C40" s="185"/>
      <c r="D40" s="188">
        <v>0.3611111111111111</v>
      </c>
      <c r="E40" s="188">
        <v>0.3645833333333333</v>
      </c>
      <c r="F40" s="180" t="s">
        <v>130</v>
      </c>
      <c r="G40" s="185"/>
      <c r="H40" s="180">
        <v>2.9</v>
      </c>
      <c r="I40" s="185"/>
      <c r="J40" s="184">
        <f t="shared" si="1"/>
        <v>0.003472222222</v>
      </c>
    </row>
    <row r="41">
      <c r="A41" s="176">
        <v>37.0</v>
      </c>
      <c r="B41" s="185"/>
      <c r="C41" s="185"/>
      <c r="D41" s="188">
        <v>0.3645833333333333</v>
      </c>
      <c r="E41" s="188">
        <v>0.3680555555555556</v>
      </c>
      <c r="F41" s="180" t="s">
        <v>130</v>
      </c>
      <c r="G41" s="185"/>
      <c r="H41" s="180">
        <v>2.9</v>
      </c>
      <c r="I41" s="185"/>
      <c r="J41" s="184">
        <f t="shared" si="1"/>
        <v>0.003472222222</v>
      </c>
    </row>
    <row r="42">
      <c r="A42" s="176">
        <v>38.0</v>
      </c>
      <c r="B42" s="185"/>
      <c r="C42" s="185"/>
      <c r="D42" s="188">
        <v>0.3680555555555556</v>
      </c>
      <c r="E42" s="188">
        <v>0.3715277777777778</v>
      </c>
      <c r="F42" s="180" t="s">
        <v>130</v>
      </c>
      <c r="G42" s="185"/>
      <c r="H42" s="180">
        <v>2.9</v>
      </c>
      <c r="I42" s="185"/>
      <c r="J42" s="184">
        <f t="shared" si="1"/>
        <v>0.003472222222</v>
      </c>
    </row>
    <row r="43">
      <c r="A43" s="176">
        <v>39.0</v>
      </c>
      <c r="B43" s="185"/>
      <c r="C43" s="185"/>
      <c r="D43" s="188">
        <v>0.3715277777777778</v>
      </c>
      <c r="E43" s="188">
        <v>0.37430555555555556</v>
      </c>
      <c r="F43" s="180" t="s">
        <v>130</v>
      </c>
      <c r="G43" s="185"/>
      <c r="H43" s="180">
        <v>2.9</v>
      </c>
      <c r="I43" s="185"/>
      <c r="J43" s="184">
        <f t="shared" si="1"/>
        <v>0.002777777778</v>
      </c>
    </row>
    <row r="44">
      <c r="A44" s="176">
        <v>40.0</v>
      </c>
      <c r="B44" s="185"/>
      <c r="C44" s="185"/>
      <c r="D44" s="188">
        <v>0.375</v>
      </c>
      <c r="E44" s="188">
        <v>0.37777777777777777</v>
      </c>
      <c r="F44" s="180" t="s">
        <v>130</v>
      </c>
      <c r="G44" s="185"/>
      <c r="H44" s="180">
        <v>2.9</v>
      </c>
      <c r="I44" s="185"/>
      <c r="J44" s="184">
        <f t="shared" si="1"/>
        <v>0.002777777778</v>
      </c>
    </row>
    <row r="45">
      <c r="A45" s="176">
        <v>41.0</v>
      </c>
      <c r="B45" s="185"/>
      <c r="C45" s="185"/>
      <c r="D45" s="188">
        <v>0.37777777777777777</v>
      </c>
      <c r="E45" s="188">
        <v>0.38055555555555554</v>
      </c>
      <c r="F45" s="180" t="s">
        <v>130</v>
      </c>
      <c r="G45" s="185"/>
      <c r="H45" s="180">
        <v>2.9</v>
      </c>
      <c r="I45" s="185"/>
      <c r="J45" s="184">
        <f t="shared" si="1"/>
        <v>0.002777777778</v>
      </c>
    </row>
    <row r="46">
      <c r="A46" s="176">
        <v>42.0</v>
      </c>
      <c r="B46" s="185"/>
      <c r="C46" s="185"/>
      <c r="D46" s="188">
        <v>0.38055555555555554</v>
      </c>
      <c r="E46" s="188">
        <v>0.38333333333333336</v>
      </c>
      <c r="F46" s="180" t="s">
        <v>130</v>
      </c>
      <c r="G46" s="185"/>
      <c r="H46" s="180">
        <v>2.9</v>
      </c>
      <c r="I46" s="185"/>
      <c r="J46" s="184">
        <f t="shared" si="1"/>
        <v>0.002777777778</v>
      </c>
    </row>
    <row r="47">
      <c r="A47" s="176">
        <v>43.0</v>
      </c>
      <c r="B47" s="185"/>
      <c r="C47" s="185"/>
      <c r="D47" s="188">
        <v>0.3840277777777778</v>
      </c>
      <c r="E47" s="188">
        <v>0.38680555555555557</v>
      </c>
      <c r="F47" s="180" t="s">
        <v>130</v>
      </c>
      <c r="G47" s="185"/>
      <c r="H47" s="180">
        <v>2.9</v>
      </c>
      <c r="I47" s="185"/>
      <c r="J47" s="184">
        <f t="shared" si="1"/>
        <v>0.002777777778</v>
      </c>
    </row>
    <row r="48">
      <c r="A48" s="176">
        <v>44.0</v>
      </c>
      <c r="B48" s="185"/>
      <c r="C48" s="185"/>
      <c r="D48" s="188">
        <v>0.3875</v>
      </c>
      <c r="E48" s="188">
        <v>0.3902777777777778</v>
      </c>
      <c r="F48" s="180" t="s">
        <v>130</v>
      </c>
      <c r="G48" s="185"/>
      <c r="H48" s="180">
        <v>2.9</v>
      </c>
      <c r="I48" s="185"/>
      <c r="J48" s="184">
        <f t="shared" si="1"/>
        <v>0.002777777778</v>
      </c>
    </row>
    <row r="49">
      <c r="A49" s="176">
        <v>45.0</v>
      </c>
      <c r="B49" s="185"/>
      <c r="C49" s="185"/>
      <c r="D49" s="188">
        <v>0.3909722222222222</v>
      </c>
      <c r="E49" s="188">
        <v>0.39444444444444443</v>
      </c>
      <c r="F49" s="180" t="s">
        <v>130</v>
      </c>
      <c r="G49" s="185"/>
      <c r="H49" s="180">
        <v>2.9</v>
      </c>
      <c r="I49" s="185"/>
      <c r="J49" s="184">
        <f t="shared" si="1"/>
        <v>0.003472222222</v>
      </c>
    </row>
    <row r="50">
      <c r="A50" s="176">
        <v>46.0</v>
      </c>
      <c r="B50" s="185"/>
      <c r="C50" s="185"/>
      <c r="D50" s="188">
        <v>0.39444444444444443</v>
      </c>
      <c r="E50" s="188">
        <v>0.39652777777777776</v>
      </c>
      <c r="F50" s="180" t="s">
        <v>130</v>
      </c>
      <c r="G50" s="185"/>
      <c r="H50" s="180">
        <v>2.9</v>
      </c>
      <c r="I50" s="185"/>
      <c r="J50" s="184">
        <f t="shared" si="1"/>
        <v>0.002083333333</v>
      </c>
    </row>
    <row r="51">
      <c r="A51" s="176">
        <v>47.0</v>
      </c>
      <c r="B51" s="180" t="s">
        <v>237</v>
      </c>
      <c r="C51" s="185"/>
      <c r="D51" s="188">
        <v>0.39652777777777776</v>
      </c>
      <c r="E51" s="188">
        <v>0.3993055555555556</v>
      </c>
      <c r="F51" s="180" t="s">
        <v>130</v>
      </c>
      <c r="G51" s="185"/>
      <c r="H51" s="180">
        <v>2.9</v>
      </c>
      <c r="I51" s="185"/>
      <c r="J51" s="184">
        <f t="shared" si="1"/>
        <v>0.002777777778</v>
      </c>
    </row>
    <row r="52">
      <c r="A52" s="176">
        <v>48.0</v>
      </c>
      <c r="B52" s="180" t="s">
        <v>237</v>
      </c>
      <c r="C52" s="185"/>
      <c r="D52" s="188">
        <v>0.4</v>
      </c>
      <c r="E52" s="188">
        <v>0.4027777777777778</v>
      </c>
      <c r="F52" s="180" t="s">
        <v>130</v>
      </c>
      <c r="G52" s="185"/>
      <c r="H52" s="180">
        <v>2.9</v>
      </c>
      <c r="I52" s="185"/>
      <c r="J52" s="184">
        <f t="shared" si="1"/>
        <v>0.002777777778</v>
      </c>
    </row>
    <row r="53">
      <c r="A53" s="176">
        <v>49.0</v>
      </c>
      <c r="B53" s="180" t="s">
        <v>237</v>
      </c>
      <c r="C53" s="185"/>
      <c r="D53" s="188">
        <v>0.40347222222222223</v>
      </c>
      <c r="E53" s="188">
        <v>0.40625</v>
      </c>
      <c r="F53" s="180" t="s">
        <v>130</v>
      </c>
      <c r="G53" s="185"/>
      <c r="H53" s="180">
        <v>2.9</v>
      </c>
      <c r="I53" s="185"/>
      <c r="J53" s="184">
        <f t="shared" si="1"/>
        <v>0.002777777778</v>
      </c>
    </row>
    <row r="54">
      <c r="A54" s="176">
        <v>50.0</v>
      </c>
      <c r="B54" s="180" t="s">
        <v>237</v>
      </c>
      <c r="C54" s="185"/>
      <c r="D54" s="188">
        <v>0.40625</v>
      </c>
      <c r="E54" s="188">
        <v>0.4097222222222222</v>
      </c>
      <c r="F54" s="180" t="s">
        <v>130</v>
      </c>
      <c r="G54" s="185"/>
      <c r="H54" s="180">
        <v>2.90000000000001</v>
      </c>
      <c r="I54" s="185"/>
      <c r="J54" s="184">
        <f t="shared" si="1"/>
        <v>0.003472222222</v>
      </c>
    </row>
    <row r="55">
      <c r="A55" s="176">
        <v>51.0</v>
      </c>
      <c r="B55" s="180" t="s">
        <v>237</v>
      </c>
      <c r="C55" s="185"/>
      <c r="D55" s="188">
        <v>0.4097222222222222</v>
      </c>
      <c r="E55" s="188">
        <v>0.4131944444444444</v>
      </c>
      <c r="F55" s="180" t="s">
        <v>130</v>
      </c>
      <c r="G55" s="185"/>
      <c r="H55" s="180">
        <v>2.90000000000001</v>
      </c>
      <c r="I55" s="185"/>
      <c r="J55" s="184">
        <f t="shared" si="1"/>
        <v>0.003472222222</v>
      </c>
    </row>
    <row r="56">
      <c r="A56" s="176">
        <v>52.0</v>
      </c>
      <c r="B56" s="180" t="s">
        <v>237</v>
      </c>
      <c r="C56" s="185"/>
      <c r="D56" s="188">
        <v>0.4131944444444444</v>
      </c>
      <c r="E56" s="188">
        <v>0.41597222222222224</v>
      </c>
      <c r="F56" s="180" t="s">
        <v>130</v>
      </c>
      <c r="G56" s="185"/>
      <c r="H56" s="180">
        <v>2.90000000000001</v>
      </c>
      <c r="I56" s="185"/>
      <c r="J56" s="184">
        <f t="shared" si="1"/>
        <v>0.002777777778</v>
      </c>
    </row>
    <row r="57">
      <c r="A57" s="176">
        <v>53.0</v>
      </c>
      <c r="B57" s="185"/>
      <c r="C57" s="185"/>
      <c r="D57" s="188">
        <v>0.4305555555555556</v>
      </c>
      <c r="E57" s="188">
        <v>0.43333333333333335</v>
      </c>
      <c r="F57" s="180" t="s">
        <v>130</v>
      </c>
      <c r="G57" s="185"/>
      <c r="H57" s="180">
        <v>2.90000000000001</v>
      </c>
      <c r="I57" s="185"/>
      <c r="J57" s="184">
        <f t="shared" si="1"/>
        <v>0.002777777778</v>
      </c>
    </row>
    <row r="58">
      <c r="A58" s="176">
        <v>54.0</v>
      </c>
      <c r="B58" s="185"/>
      <c r="C58" s="185"/>
      <c r="D58" s="188">
        <v>0.4340277777777778</v>
      </c>
      <c r="E58" s="188">
        <v>0.4361111111111111</v>
      </c>
      <c r="F58" s="180" t="s">
        <v>130</v>
      </c>
      <c r="G58" s="185"/>
      <c r="H58" s="180">
        <v>2.90000000000001</v>
      </c>
      <c r="I58" s="185"/>
      <c r="J58" s="184">
        <f t="shared" si="1"/>
        <v>0.002083333333</v>
      </c>
    </row>
    <row r="59">
      <c r="A59" s="176">
        <v>55.0</v>
      </c>
      <c r="B59" s="185"/>
      <c r="C59" s="185"/>
      <c r="D59" s="188">
        <v>0.4361111111111111</v>
      </c>
      <c r="E59" s="188">
        <v>0.4395833333333333</v>
      </c>
      <c r="F59" s="180" t="s">
        <v>130</v>
      </c>
      <c r="G59" s="185"/>
      <c r="H59" s="180">
        <v>2.90000000000001</v>
      </c>
      <c r="I59" s="185"/>
      <c r="J59" s="184">
        <f t="shared" si="1"/>
        <v>0.003472222222</v>
      </c>
    </row>
    <row r="60">
      <c r="A60" s="176">
        <v>56.0</v>
      </c>
      <c r="B60" s="185"/>
      <c r="C60" s="185"/>
      <c r="D60" s="188">
        <v>0.4395833333333333</v>
      </c>
      <c r="E60" s="188">
        <v>0.44305555555555554</v>
      </c>
      <c r="F60" s="180" t="s">
        <v>130</v>
      </c>
      <c r="G60" s="185"/>
      <c r="H60" s="180">
        <v>2.90000000000001</v>
      </c>
      <c r="I60" s="185"/>
      <c r="J60" s="184">
        <f t="shared" si="1"/>
        <v>0.003472222222</v>
      </c>
    </row>
    <row r="61">
      <c r="A61" s="176">
        <v>57.0</v>
      </c>
      <c r="B61" s="185"/>
      <c r="C61" s="185"/>
      <c r="D61" s="188">
        <v>0.44305555555555554</v>
      </c>
      <c r="E61" s="188">
        <v>0.44583333333333336</v>
      </c>
      <c r="F61" s="180" t="s">
        <v>138</v>
      </c>
      <c r="G61" s="185"/>
      <c r="H61" s="180">
        <v>2.90000000000001</v>
      </c>
      <c r="I61" s="185"/>
      <c r="J61" s="184">
        <f t="shared" si="1"/>
        <v>0.002777777778</v>
      </c>
    </row>
    <row r="62">
      <c r="A62" s="176">
        <v>58.0</v>
      </c>
      <c r="B62" s="185"/>
      <c r="C62" s="185"/>
      <c r="D62" s="188">
        <v>0.4465277777777778</v>
      </c>
      <c r="E62" s="188">
        <v>0.45069444444444445</v>
      </c>
      <c r="F62" s="180" t="s">
        <v>130</v>
      </c>
      <c r="G62" s="185"/>
      <c r="H62" s="180">
        <v>2.90000000000001</v>
      </c>
      <c r="I62" s="185"/>
      <c r="J62" s="184">
        <f t="shared" si="1"/>
        <v>0.004166666667</v>
      </c>
    </row>
    <row r="63">
      <c r="A63" s="176">
        <v>59.0</v>
      </c>
      <c r="B63" s="185"/>
      <c r="C63" s="185"/>
      <c r="D63" s="188">
        <v>0.4513888888888889</v>
      </c>
      <c r="E63" s="188">
        <v>0.45416666666666666</v>
      </c>
      <c r="F63" s="180" t="s">
        <v>130</v>
      </c>
      <c r="G63" s="185"/>
      <c r="H63" s="180">
        <v>2.90000000000002</v>
      </c>
      <c r="I63" s="185"/>
      <c r="J63" s="184">
        <f t="shared" si="1"/>
        <v>0.002777777778</v>
      </c>
    </row>
    <row r="64">
      <c r="A64" s="176">
        <v>60.0</v>
      </c>
      <c r="B64" s="270">
        <v>46122.0</v>
      </c>
      <c r="C64" s="227" t="s">
        <v>238</v>
      </c>
      <c r="D64" s="188">
        <v>0.4340277777777778</v>
      </c>
      <c r="E64" s="188">
        <v>0.43680555555555556</v>
      </c>
      <c r="F64" s="227" t="s">
        <v>130</v>
      </c>
      <c r="G64" s="227">
        <v>47.4</v>
      </c>
      <c r="H64" s="227">
        <v>32.6</v>
      </c>
      <c r="I64" s="227">
        <v>2.9</v>
      </c>
      <c r="J64" s="184">
        <f t="shared" si="1"/>
        <v>0.002777777778</v>
      </c>
    </row>
    <row r="65">
      <c r="A65" s="176">
        <v>61.0</v>
      </c>
      <c r="B65" s="270">
        <v>46122.0</v>
      </c>
      <c r="C65" s="227" t="s">
        <v>238</v>
      </c>
      <c r="D65" s="188">
        <v>0.4388888888888889</v>
      </c>
      <c r="E65" s="188">
        <v>0.44166666666666665</v>
      </c>
      <c r="F65" s="227" t="s">
        <v>130</v>
      </c>
      <c r="G65" s="227">
        <v>47.47</v>
      </c>
      <c r="H65" s="227">
        <v>32.61</v>
      </c>
      <c r="I65" s="227">
        <v>2.9</v>
      </c>
      <c r="J65" s="184">
        <f t="shared" si="1"/>
        <v>0.002777777778</v>
      </c>
    </row>
    <row r="66">
      <c r="A66" s="176">
        <v>62.0</v>
      </c>
      <c r="B66" s="270">
        <v>46122.0</v>
      </c>
      <c r="C66" s="227" t="s">
        <v>238</v>
      </c>
      <c r="D66" s="188">
        <v>0.4423611111111111</v>
      </c>
      <c r="E66" s="188">
        <v>0.44583333333333336</v>
      </c>
      <c r="F66" s="227" t="s">
        <v>130</v>
      </c>
      <c r="G66" s="227">
        <v>47.43</v>
      </c>
      <c r="H66" s="227">
        <v>32.6</v>
      </c>
      <c r="I66" s="227">
        <v>2.9</v>
      </c>
      <c r="J66" s="184">
        <f t="shared" si="1"/>
        <v>0.003472222222</v>
      </c>
    </row>
    <row r="67">
      <c r="A67" s="176">
        <v>63.0</v>
      </c>
      <c r="B67" s="270">
        <v>46122.0</v>
      </c>
      <c r="C67" s="227" t="s">
        <v>238</v>
      </c>
      <c r="D67" s="188">
        <v>0.4479166666666667</v>
      </c>
      <c r="E67" s="188">
        <v>0.44930555555555557</v>
      </c>
      <c r="F67" s="227" t="s">
        <v>130</v>
      </c>
      <c r="G67" s="227">
        <v>47.4</v>
      </c>
      <c r="H67" s="227">
        <v>32.64</v>
      </c>
      <c r="I67" s="227">
        <v>2.9</v>
      </c>
      <c r="J67" s="184">
        <f t="shared" si="1"/>
        <v>0.001388888889</v>
      </c>
    </row>
    <row r="68">
      <c r="A68" s="176">
        <v>64.0</v>
      </c>
      <c r="B68" s="270">
        <v>46122.0</v>
      </c>
      <c r="C68" s="227" t="s">
        <v>238</v>
      </c>
      <c r="D68" s="188">
        <v>0.45</v>
      </c>
      <c r="E68" s="188">
        <v>0.4527777777777778</v>
      </c>
      <c r="F68" s="227" t="s">
        <v>130</v>
      </c>
      <c r="G68" s="227">
        <v>47.45</v>
      </c>
      <c r="H68" s="227">
        <v>32.6</v>
      </c>
      <c r="I68" s="227">
        <v>2.9</v>
      </c>
      <c r="J68" s="184">
        <f t="shared" si="1"/>
        <v>0.002777777778</v>
      </c>
    </row>
    <row r="69">
      <c r="A69" s="176">
        <v>65.0</v>
      </c>
      <c r="B69" s="270">
        <v>46122.0</v>
      </c>
      <c r="C69" s="227" t="s">
        <v>238</v>
      </c>
      <c r="D69" s="188">
        <v>0.4965277777777778</v>
      </c>
      <c r="E69" s="188">
        <v>0.4986111111111111</v>
      </c>
      <c r="F69" s="227" t="s">
        <v>138</v>
      </c>
      <c r="G69" s="227"/>
      <c r="H69" s="227"/>
      <c r="I69" s="227"/>
      <c r="J69" s="184">
        <f t="shared" si="1"/>
        <v>0.002083333333</v>
      </c>
    </row>
    <row r="70">
      <c r="A70" s="176">
        <v>66.0</v>
      </c>
      <c r="B70" s="185"/>
      <c r="C70" s="227"/>
      <c r="D70" s="188"/>
      <c r="E70" s="188"/>
      <c r="F70" s="227" t="s">
        <v>130</v>
      </c>
      <c r="G70" s="227"/>
      <c r="H70" s="227"/>
      <c r="I70" s="227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  <row r="82">
      <c r="A82" s="176">
        <v>78.0</v>
      </c>
      <c r="B82" s="185"/>
      <c r="C82" s="185"/>
      <c r="D82" s="179">
        <v>0.0</v>
      </c>
      <c r="E82" s="179">
        <v>0.0</v>
      </c>
      <c r="F82" s="185"/>
      <c r="G82" s="185"/>
      <c r="H82" s="185"/>
      <c r="I82" s="185"/>
      <c r="J82" s="184">
        <f t="shared" si="1"/>
        <v>0</v>
      </c>
    </row>
    <row r="83">
      <c r="A83" s="176">
        <v>79.0</v>
      </c>
      <c r="B83" s="185"/>
      <c r="C83" s="185"/>
      <c r="D83" s="179">
        <v>0.0</v>
      </c>
      <c r="E83" s="179">
        <v>0.0</v>
      </c>
      <c r="F83" s="185"/>
      <c r="G83" s="185"/>
      <c r="H83" s="185"/>
      <c r="I83" s="185"/>
      <c r="J83" s="184">
        <f t="shared" si="1"/>
        <v>0</v>
      </c>
    </row>
    <row r="84">
      <c r="A84" s="176">
        <v>80.0</v>
      </c>
      <c r="B84" s="185"/>
      <c r="C84" s="185"/>
      <c r="D84" s="179">
        <v>0.0</v>
      </c>
      <c r="E84" s="179">
        <v>0.0</v>
      </c>
      <c r="F84" s="185"/>
      <c r="G84" s="185"/>
      <c r="H84" s="185"/>
      <c r="I84" s="185"/>
      <c r="J84" s="184">
        <f t="shared" si="1"/>
        <v>0</v>
      </c>
    </row>
    <row r="85">
      <c r="A85" s="176">
        <v>81.0</v>
      </c>
      <c r="B85" s="185"/>
      <c r="C85" s="185"/>
      <c r="D85" s="179">
        <v>0.0</v>
      </c>
      <c r="E85" s="179">
        <v>0.0</v>
      </c>
      <c r="F85" s="185"/>
      <c r="G85" s="185"/>
      <c r="H85" s="185"/>
      <c r="I85" s="185"/>
      <c r="J85" s="184">
        <f t="shared" si="1"/>
        <v>0</v>
      </c>
    </row>
    <row r="86">
      <c r="A86" s="176">
        <v>82.0</v>
      </c>
      <c r="B86" s="185"/>
      <c r="C86" s="185"/>
      <c r="D86" s="179">
        <v>0.0</v>
      </c>
      <c r="E86" s="179">
        <v>0.0</v>
      </c>
      <c r="F86" s="185"/>
      <c r="G86" s="185"/>
      <c r="H86" s="185"/>
      <c r="I86" s="185"/>
      <c r="J86" s="184">
        <f t="shared" si="1"/>
        <v>0</v>
      </c>
    </row>
    <row r="87">
      <c r="A87" s="176">
        <v>83.0</v>
      </c>
      <c r="B87" s="185"/>
      <c r="C87" s="185"/>
      <c r="D87" s="179">
        <v>0.0</v>
      </c>
      <c r="E87" s="179">
        <v>0.0</v>
      </c>
      <c r="F87" s="185"/>
      <c r="G87" s="185"/>
      <c r="H87" s="185"/>
      <c r="I87" s="185"/>
      <c r="J87" s="184">
        <f t="shared" si="1"/>
        <v>0</v>
      </c>
    </row>
    <row r="88">
      <c r="A88" s="176">
        <v>84.0</v>
      </c>
      <c r="B88" s="185"/>
      <c r="C88" s="185"/>
      <c r="D88" s="179">
        <v>0.0</v>
      </c>
      <c r="E88" s="179">
        <v>0.0</v>
      </c>
      <c r="F88" s="185"/>
      <c r="G88" s="185"/>
      <c r="H88" s="185"/>
      <c r="I88" s="185"/>
      <c r="J88" s="184">
        <f t="shared" si="1"/>
        <v>0</v>
      </c>
    </row>
    <row r="89">
      <c r="A89" s="176">
        <v>85.0</v>
      </c>
      <c r="B89" s="185"/>
      <c r="C89" s="185"/>
      <c r="D89" s="179">
        <v>0.0</v>
      </c>
      <c r="E89" s="179">
        <v>0.0</v>
      </c>
      <c r="F89" s="185"/>
      <c r="G89" s="185"/>
      <c r="H89" s="185"/>
      <c r="I89" s="185"/>
      <c r="J89" s="184">
        <f t="shared" si="1"/>
        <v>0</v>
      </c>
    </row>
    <row r="90">
      <c r="A90" s="176">
        <v>86.0</v>
      </c>
      <c r="B90" s="185"/>
      <c r="C90" s="185"/>
      <c r="D90" s="179">
        <v>0.0</v>
      </c>
      <c r="E90" s="179">
        <v>0.0</v>
      </c>
      <c r="F90" s="185"/>
      <c r="G90" s="185"/>
      <c r="H90" s="185"/>
      <c r="I90" s="185"/>
      <c r="J90" s="184">
        <f t="shared" si="1"/>
        <v>0</v>
      </c>
    </row>
    <row r="91">
      <c r="A91" s="176">
        <v>87.0</v>
      </c>
      <c r="B91" s="185"/>
      <c r="C91" s="185"/>
      <c r="D91" s="179">
        <v>0.0</v>
      </c>
      <c r="E91" s="179">
        <v>0.0</v>
      </c>
      <c r="F91" s="185"/>
      <c r="G91" s="185"/>
      <c r="H91" s="185"/>
      <c r="I91" s="185"/>
      <c r="J91" s="184">
        <f t="shared" si="1"/>
        <v>0</v>
      </c>
    </row>
    <row r="92">
      <c r="A92" s="176">
        <v>88.0</v>
      </c>
      <c r="B92" s="185"/>
      <c r="C92" s="185"/>
      <c r="D92" s="179">
        <v>0.0</v>
      </c>
      <c r="E92" s="179">
        <v>0.0</v>
      </c>
      <c r="F92" s="185"/>
      <c r="G92" s="185"/>
      <c r="H92" s="185"/>
      <c r="I92" s="185"/>
      <c r="J92" s="184">
        <f t="shared" si="1"/>
        <v>0</v>
      </c>
    </row>
    <row r="93">
      <c r="A93" s="176">
        <v>89.0</v>
      </c>
      <c r="B93" s="185"/>
      <c r="C93" s="185"/>
      <c r="D93" s="179">
        <v>0.0</v>
      </c>
      <c r="E93" s="179">
        <v>0.0</v>
      </c>
      <c r="F93" s="185"/>
      <c r="G93" s="185"/>
      <c r="H93" s="185"/>
      <c r="I93" s="185"/>
      <c r="J93" s="184">
        <f t="shared" si="1"/>
        <v>0</v>
      </c>
    </row>
    <row r="94">
      <c r="A94" s="176">
        <v>90.0</v>
      </c>
      <c r="B94" s="185"/>
      <c r="C94" s="185"/>
      <c r="D94" s="179">
        <v>0.0</v>
      </c>
      <c r="E94" s="179">
        <v>0.0</v>
      </c>
      <c r="F94" s="185"/>
      <c r="G94" s="185"/>
      <c r="H94" s="185"/>
      <c r="I94" s="185"/>
      <c r="J94" s="184">
        <f t="shared" si="1"/>
        <v>0</v>
      </c>
    </row>
    <row r="95">
      <c r="A95" s="176">
        <v>91.0</v>
      </c>
      <c r="B95" s="185"/>
      <c r="C95" s="185"/>
      <c r="D95" s="179">
        <v>0.0</v>
      </c>
      <c r="E95" s="179">
        <v>0.0</v>
      </c>
      <c r="F95" s="185"/>
      <c r="G95" s="185"/>
      <c r="H95" s="185"/>
      <c r="I95" s="185"/>
      <c r="J95" s="184">
        <f t="shared" si="1"/>
        <v>0</v>
      </c>
    </row>
    <row r="96">
      <c r="A96" s="176">
        <v>92.0</v>
      </c>
      <c r="B96" s="185"/>
      <c r="C96" s="185"/>
      <c r="D96" s="179">
        <v>0.0</v>
      </c>
      <c r="E96" s="179">
        <v>0.0</v>
      </c>
      <c r="F96" s="185"/>
      <c r="G96" s="185"/>
      <c r="H96" s="185"/>
      <c r="I96" s="185"/>
      <c r="J96" s="184">
        <f t="shared" si="1"/>
        <v>0</v>
      </c>
    </row>
    <row r="97">
      <c r="A97" s="176">
        <v>93.0</v>
      </c>
      <c r="B97" s="185"/>
      <c r="C97" s="185"/>
      <c r="D97" s="179">
        <v>0.0</v>
      </c>
      <c r="E97" s="179">
        <v>0.0</v>
      </c>
      <c r="F97" s="185"/>
      <c r="G97" s="185"/>
      <c r="H97" s="185"/>
      <c r="I97" s="185"/>
      <c r="J97" s="184">
        <f t="shared" si="1"/>
        <v>0</v>
      </c>
    </row>
    <row r="98">
      <c r="A98" s="176">
        <v>94.0</v>
      </c>
      <c r="B98" s="185"/>
      <c r="C98" s="185"/>
      <c r="D98" s="179">
        <v>0.0</v>
      </c>
      <c r="E98" s="179">
        <v>0.0</v>
      </c>
      <c r="F98" s="185"/>
      <c r="G98" s="185"/>
      <c r="H98" s="185"/>
      <c r="I98" s="185"/>
      <c r="J98" s="184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00 C93:C97 E93:E97">
    <cfRule type="containsText" dxfId="7" priority="1" operator="containsText" text="oui">
      <formula>NOT(ISERROR(SEARCH(("oui"),(F5))))</formula>
    </cfRule>
  </conditionalFormatting>
  <conditionalFormatting sqref="F5:F500 C93:C97 E93:E97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98">
      <formula1>"OUI,NON"</formula1>
    </dataValidation>
  </dataValidations>
  <printOptions gridLines="1" horizontalCentered="1"/>
  <pageMargins bottom="0.75" footer="0.0" header="0.0" left="0.7" right="0.7" top="0.75"/>
  <pageSetup fitToHeight="0" paperSize="9" cellComments="atEnd" orientation="portrait" pageOrder="overThenDown"/>
  <drawing r:id="rId4"/>
  <legacyDrawing r:id="rId5"/>
</worksheet>
</file>

<file path=xl/worksheets/sheet3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4" max="4" width="20.38"/>
    <col customWidth="1" min="5" max="5" width="19.63"/>
    <col customWidth="1" min="10" max="10" width="14.13"/>
    <col customWidth="1" min="11" max="11" width="7.63"/>
    <col customWidth="1" min="12" max="12" width="31.5"/>
    <col customWidth="1" min="13" max="13" width="19.63"/>
    <col customWidth="1" min="14" max="14" width="18.88"/>
  </cols>
  <sheetData>
    <row r="1">
      <c r="A1" s="170" t="s">
        <v>239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240</v>
      </c>
      <c r="H3" s="190"/>
      <c r="I3" s="172"/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226">
        <v>46122.0</v>
      </c>
      <c r="C5" s="180" t="s">
        <v>241</v>
      </c>
      <c r="D5" s="179">
        <v>0.0</v>
      </c>
      <c r="E5" s="179">
        <v>0.0</v>
      </c>
      <c r="F5" s="180" t="s">
        <v>130</v>
      </c>
      <c r="G5" s="271">
        <v>90.0</v>
      </c>
      <c r="H5" s="185"/>
      <c r="I5" s="185"/>
      <c r="J5" s="184">
        <f t="shared" ref="J5:J81" si="1">E5-D5</f>
        <v>0</v>
      </c>
    </row>
    <row r="6">
      <c r="A6" s="176">
        <v>2.0</v>
      </c>
      <c r="B6" s="226">
        <v>46122.0</v>
      </c>
      <c r="C6" s="180" t="s">
        <v>241</v>
      </c>
      <c r="D6" s="179">
        <v>0.0</v>
      </c>
      <c r="E6" s="179">
        <v>0.0</v>
      </c>
      <c r="F6" s="180" t="s">
        <v>130</v>
      </c>
      <c r="G6" s="271">
        <v>90.0</v>
      </c>
      <c r="H6" s="185"/>
      <c r="I6" s="185"/>
      <c r="J6" s="184">
        <f t="shared" si="1"/>
        <v>0</v>
      </c>
      <c r="L6" s="248" t="s">
        <v>141</v>
      </c>
      <c r="M6" s="182"/>
    </row>
    <row r="7">
      <c r="A7" s="176">
        <v>3.0</v>
      </c>
      <c r="B7" s="226">
        <v>46122.0</v>
      </c>
      <c r="C7" s="180" t="s">
        <v>241</v>
      </c>
      <c r="D7" s="179">
        <v>0.0</v>
      </c>
      <c r="E7" s="179">
        <v>0.0</v>
      </c>
      <c r="F7" s="180" t="s">
        <v>130</v>
      </c>
      <c r="G7" s="271">
        <v>90.0</v>
      </c>
      <c r="H7" s="185"/>
      <c r="I7" s="185"/>
      <c r="J7" s="184">
        <f t="shared" si="1"/>
        <v>0</v>
      </c>
      <c r="L7" s="249">
        <f>COUNTIF(F5:F81,"OUI")</f>
        <v>57</v>
      </c>
      <c r="M7" s="272" t="s">
        <v>242</v>
      </c>
    </row>
    <row r="8">
      <c r="A8" s="176">
        <v>4.0</v>
      </c>
      <c r="B8" s="226">
        <v>46122.0</v>
      </c>
      <c r="C8" s="180" t="s">
        <v>241</v>
      </c>
      <c r="D8" s="179">
        <v>0.0</v>
      </c>
      <c r="E8" s="179">
        <v>0.0</v>
      </c>
      <c r="F8" s="180" t="s">
        <v>138</v>
      </c>
      <c r="G8" s="273"/>
      <c r="H8" s="185"/>
      <c r="I8" s="185"/>
      <c r="J8" s="184">
        <f t="shared" si="1"/>
        <v>0</v>
      </c>
      <c r="L8" s="182"/>
      <c r="M8" s="182"/>
    </row>
    <row r="9">
      <c r="A9" s="176">
        <v>5.0</v>
      </c>
      <c r="B9" s="226">
        <v>46122.0</v>
      </c>
      <c r="C9" s="180" t="s">
        <v>241</v>
      </c>
      <c r="D9" s="179">
        <v>0.0</v>
      </c>
      <c r="E9" s="179">
        <v>0.0</v>
      </c>
      <c r="F9" s="180" t="s">
        <v>130</v>
      </c>
      <c r="G9" s="271">
        <v>90.0</v>
      </c>
      <c r="H9" s="185"/>
      <c r="I9" s="185"/>
      <c r="J9" s="184">
        <f t="shared" si="1"/>
        <v>0</v>
      </c>
      <c r="L9" s="248" t="s">
        <v>142</v>
      </c>
      <c r="M9" s="182"/>
    </row>
    <row r="10">
      <c r="A10" s="176">
        <v>6.0</v>
      </c>
      <c r="B10" s="226">
        <v>46122.0</v>
      </c>
      <c r="C10" s="180" t="s">
        <v>241</v>
      </c>
      <c r="D10" s="179">
        <v>0.0</v>
      </c>
      <c r="E10" s="179">
        <v>0.0</v>
      </c>
      <c r="F10" s="180" t="s">
        <v>130</v>
      </c>
      <c r="G10" s="271">
        <v>90.0</v>
      </c>
      <c r="H10" s="185"/>
      <c r="I10" s="185"/>
      <c r="J10" s="184">
        <f t="shared" si="1"/>
        <v>0</v>
      </c>
      <c r="L10" s="251">
        <f>COUNTIF(F5:F84,"NON")+L7</f>
        <v>58</v>
      </c>
      <c r="M10" s="182"/>
    </row>
    <row r="11">
      <c r="A11" s="176">
        <v>7.0</v>
      </c>
      <c r="B11" s="226">
        <v>46122.0</v>
      </c>
      <c r="C11" s="180" t="s">
        <v>241</v>
      </c>
      <c r="D11" s="179">
        <v>0.0</v>
      </c>
      <c r="E11" s="179">
        <v>0.0</v>
      </c>
      <c r="F11" s="180" t="s">
        <v>130</v>
      </c>
      <c r="G11" s="271">
        <v>90.0</v>
      </c>
      <c r="H11" s="185"/>
      <c r="I11" s="185"/>
      <c r="J11" s="184">
        <f t="shared" si="1"/>
        <v>0</v>
      </c>
    </row>
    <row r="12">
      <c r="A12" s="176">
        <v>8.0</v>
      </c>
      <c r="B12" s="226">
        <v>46122.0</v>
      </c>
      <c r="C12" s="180" t="s">
        <v>241</v>
      </c>
      <c r="D12" s="179">
        <v>0.0</v>
      </c>
      <c r="E12" s="179">
        <v>0.0</v>
      </c>
      <c r="F12" s="180" t="s">
        <v>130</v>
      </c>
      <c r="G12" s="271">
        <v>90.0</v>
      </c>
      <c r="H12" s="185"/>
      <c r="I12" s="185"/>
      <c r="J12" s="184">
        <f t="shared" si="1"/>
        <v>0</v>
      </c>
      <c r="O12" s="182"/>
    </row>
    <row r="13">
      <c r="A13" s="176">
        <v>9.0</v>
      </c>
      <c r="B13" s="226">
        <v>46122.0</v>
      </c>
      <c r="C13" s="180" t="s">
        <v>241</v>
      </c>
      <c r="D13" s="179">
        <v>0.0</v>
      </c>
      <c r="E13" s="179">
        <v>0.0</v>
      </c>
      <c r="F13" s="180" t="s">
        <v>130</v>
      </c>
      <c r="G13" s="271">
        <v>90.0</v>
      </c>
      <c r="H13" s="185"/>
      <c r="I13" s="185"/>
      <c r="J13" s="184">
        <f t="shared" si="1"/>
        <v>0</v>
      </c>
      <c r="O13" s="182"/>
    </row>
    <row r="14">
      <c r="A14" s="176">
        <v>10.0</v>
      </c>
      <c r="B14" s="226">
        <v>46122.0</v>
      </c>
      <c r="C14" s="180" t="s">
        <v>243</v>
      </c>
      <c r="D14" s="179">
        <v>0.0</v>
      </c>
      <c r="E14" s="179">
        <v>0.0</v>
      </c>
      <c r="F14" s="180" t="s">
        <v>130</v>
      </c>
      <c r="G14" s="271">
        <v>90.0</v>
      </c>
      <c r="H14" s="185"/>
      <c r="I14" s="185"/>
      <c r="J14" s="184">
        <f t="shared" si="1"/>
        <v>0</v>
      </c>
      <c r="O14" s="182"/>
    </row>
    <row r="15">
      <c r="A15" s="176">
        <v>11.0</v>
      </c>
      <c r="B15" s="226">
        <v>46122.0</v>
      </c>
      <c r="C15" s="180" t="s">
        <v>243</v>
      </c>
      <c r="D15" s="179">
        <v>0.0</v>
      </c>
      <c r="E15" s="179">
        <v>0.0</v>
      </c>
      <c r="F15" s="180" t="s">
        <v>130</v>
      </c>
      <c r="G15" s="271">
        <v>90.0</v>
      </c>
      <c r="H15" s="185"/>
      <c r="I15" s="185"/>
      <c r="J15" s="184">
        <f t="shared" si="1"/>
        <v>0</v>
      </c>
      <c r="L15" s="182"/>
      <c r="M15" s="182"/>
      <c r="N15" s="182"/>
      <c r="O15" s="182"/>
    </row>
    <row r="16">
      <c r="A16" s="176">
        <v>12.0</v>
      </c>
      <c r="B16" s="226">
        <v>46122.0</v>
      </c>
      <c r="C16" s="180" t="s">
        <v>243</v>
      </c>
      <c r="D16" s="179">
        <v>0.0</v>
      </c>
      <c r="E16" s="179">
        <v>0.0</v>
      </c>
      <c r="F16" s="180" t="s">
        <v>130</v>
      </c>
      <c r="G16" s="271">
        <v>90.0</v>
      </c>
      <c r="H16" s="185"/>
      <c r="I16" s="185"/>
      <c r="J16" s="184">
        <f t="shared" si="1"/>
        <v>0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226">
        <v>46122.0</v>
      </c>
      <c r="C17" s="180" t="s">
        <v>243</v>
      </c>
      <c r="D17" s="179">
        <v>0.0</v>
      </c>
      <c r="E17" s="179">
        <v>0.0</v>
      </c>
      <c r="F17" s="180" t="s">
        <v>130</v>
      </c>
      <c r="G17" s="271">
        <v>90.0</v>
      </c>
      <c r="H17" s="185"/>
      <c r="I17" s="185"/>
      <c r="J17" s="184">
        <f t="shared" si="1"/>
        <v>0</v>
      </c>
      <c r="L17" s="183">
        <f>COUNTA(F5:F92)</f>
        <v>58</v>
      </c>
      <c r="M17" s="183">
        <f>COUNTIF(F5:F93,"non")</f>
        <v>1</v>
      </c>
      <c r="N17" s="183">
        <f>COUNTIF(F5:F92,"oui")</f>
        <v>57</v>
      </c>
      <c r="O17" s="183">
        <f>(L17-M17)/L17</f>
        <v>0.9827586207</v>
      </c>
      <c r="P17" s="148" t="str">
        <f>AVERAGEIF(J$5:J$200,"&lt;&gt;0")</f>
        <v>#DIV/0!</v>
      </c>
    </row>
    <row r="18">
      <c r="A18" s="176">
        <v>14.0</v>
      </c>
      <c r="B18" s="226">
        <v>46122.0</v>
      </c>
      <c r="C18" s="180" t="s">
        <v>243</v>
      </c>
      <c r="D18" s="179">
        <v>0.0</v>
      </c>
      <c r="E18" s="179">
        <v>0.0</v>
      </c>
      <c r="F18" s="180" t="s">
        <v>130</v>
      </c>
      <c r="G18" s="271">
        <v>90.0</v>
      </c>
      <c r="H18" s="185"/>
      <c r="I18" s="185"/>
      <c r="J18" s="184">
        <f t="shared" si="1"/>
        <v>0</v>
      </c>
    </row>
    <row r="19">
      <c r="A19" s="176">
        <v>15.0</v>
      </c>
      <c r="B19" s="226">
        <v>46122.0</v>
      </c>
      <c r="C19" s="180" t="s">
        <v>243</v>
      </c>
      <c r="D19" s="179">
        <v>0.0</v>
      </c>
      <c r="E19" s="179">
        <v>0.0</v>
      </c>
      <c r="F19" s="180" t="s">
        <v>130</v>
      </c>
      <c r="G19" s="271">
        <v>90.0</v>
      </c>
      <c r="H19" s="185"/>
      <c r="I19" s="185"/>
      <c r="J19" s="184">
        <f t="shared" si="1"/>
        <v>0</v>
      </c>
    </row>
    <row r="20">
      <c r="A20" s="176">
        <v>16.0</v>
      </c>
      <c r="B20" s="226">
        <v>46122.0</v>
      </c>
      <c r="C20" s="180" t="s">
        <v>243</v>
      </c>
      <c r="D20" s="179">
        <v>0.0</v>
      </c>
      <c r="E20" s="179">
        <v>0.0</v>
      </c>
      <c r="F20" s="180" t="s">
        <v>130</v>
      </c>
      <c r="G20" s="271">
        <v>90.0</v>
      </c>
      <c r="H20" s="185"/>
      <c r="I20" s="185"/>
      <c r="J20" s="184">
        <f t="shared" si="1"/>
        <v>0</v>
      </c>
    </row>
    <row r="21">
      <c r="A21" s="176">
        <v>17.0</v>
      </c>
      <c r="B21" s="226">
        <v>46122.0</v>
      </c>
      <c r="C21" s="180" t="s">
        <v>243</v>
      </c>
      <c r="D21" s="179">
        <v>0.0</v>
      </c>
      <c r="E21" s="179">
        <v>0.0</v>
      </c>
      <c r="F21" s="180" t="s">
        <v>130</v>
      </c>
      <c r="G21" s="271">
        <v>90.0</v>
      </c>
      <c r="H21" s="185"/>
      <c r="I21" s="185"/>
      <c r="J21" s="184">
        <f t="shared" si="1"/>
        <v>0</v>
      </c>
    </row>
    <row r="22">
      <c r="A22" s="176">
        <v>18.0</v>
      </c>
      <c r="B22" s="226">
        <v>46122.0</v>
      </c>
      <c r="C22" s="180" t="s">
        <v>243</v>
      </c>
      <c r="D22" s="179">
        <v>0.0</v>
      </c>
      <c r="E22" s="179">
        <v>0.0</v>
      </c>
      <c r="F22" s="180" t="s">
        <v>130</v>
      </c>
      <c r="G22" s="271">
        <v>90.0</v>
      </c>
      <c r="H22" s="185"/>
      <c r="I22" s="185"/>
      <c r="J22" s="184">
        <f t="shared" si="1"/>
        <v>0</v>
      </c>
    </row>
    <row r="23">
      <c r="A23" s="176">
        <v>19.0</v>
      </c>
      <c r="B23" s="226">
        <v>46122.0</v>
      </c>
      <c r="C23" s="180" t="s">
        <v>243</v>
      </c>
      <c r="D23" s="179">
        <v>0.0</v>
      </c>
      <c r="E23" s="179">
        <v>0.0</v>
      </c>
      <c r="F23" s="180" t="s">
        <v>130</v>
      </c>
      <c r="G23" s="271">
        <v>90.0</v>
      </c>
      <c r="H23" s="185"/>
      <c r="I23" s="185"/>
      <c r="J23" s="184">
        <f t="shared" si="1"/>
        <v>0</v>
      </c>
    </row>
    <row r="24">
      <c r="A24" s="176">
        <v>20.0</v>
      </c>
      <c r="B24" s="226">
        <v>46122.0</v>
      </c>
      <c r="C24" s="180" t="s">
        <v>243</v>
      </c>
      <c r="D24" s="179">
        <v>0.0</v>
      </c>
      <c r="E24" s="179">
        <v>0.0</v>
      </c>
      <c r="F24" s="180" t="s">
        <v>130</v>
      </c>
      <c r="G24" s="271">
        <v>90.0</v>
      </c>
      <c r="H24" s="185"/>
      <c r="I24" s="185"/>
      <c r="J24" s="184">
        <f t="shared" si="1"/>
        <v>0</v>
      </c>
    </row>
    <row r="25">
      <c r="A25" s="176">
        <v>21.0</v>
      </c>
      <c r="B25" s="226">
        <v>46122.0</v>
      </c>
      <c r="C25" s="180" t="s">
        <v>243</v>
      </c>
      <c r="D25" s="179">
        <v>0.0</v>
      </c>
      <c r="E25" s="179">
        <v>0.0</v>
      </c>
      <c r="F25" s="180" t="s">
        <v>130</v>
      </c>
      <c r="G25" s="271">
        <v>90.0</v>
      </c>
      <c r="H25" s="185"/>
      <c r="I25" s="185"/>
      <c r="J25" s="184">
        <f t="shared" si="1"/>
        <v>0</v>
      </c>
    </row>
    <row r="26">
      <c r="A26" s="176">
        <v>22.0</v>
      </c>
      <c r="B26" s="226">
        <v>46122.0</v>
      </c>
      <c r="C26" s="180" t="s">
        <v>243</v>
      </c>
      <c r="D26" s="179">
        <v>0.0</v>
      </c>
      <c r="E26" s="179">
        <v>0.0</v>
      </c>
      <c r="F26" s="180" t="s">
        <v>130</v>
      </c>
      <c r="G26" s="271">
        <v>90.0</v>
      </c>
      <c r="H26" s="185"/>
      <c r="I26" s="185"/>
      <c r="J26" s="184">
        <f t="shared" si="1"/>
        <v>0</v>
      </c>
    </row>
    <row r="27">
      <c r="A27" s="176">
        <v>23.0</v>
      </c>
      <c r="B27" s="226">
        <v>46122.0</v>
      </c>
      <c r="C27" s="180" t="s">
        <v>243</v>
      </c>
      <c r="D27" s="179">
        <v>0.0</v>
      </c>
      <c r="E27" s="179">
        <v>0.0</v>
      </c>
      <c r="F27" s="180" t="s">
        <v>130</v>
      </c>
      <c r="G27" s="271">
        <v>90.0</v>
      </c>
      <c r="H27" s="185"/>
      <c r="I27" s="185"/>
      <c r="J27" s="184">
        <f t="shared" si="1"/>
        <v>0</v>
      </c>
    </row>
    <row r="28">
      <c r="A28" s="176">
        <v>24.0</v>
      </c>
      <c r="B28" s="226">
        <v>46122.0</v>
      </c>
      <c r="C28" s="180" t="s">
        <v>243</v>
      </c>
      <c r="D28" s="179">
        <v>0.0</v>
      </c>
      <c r="E28" s="179">
        <v>0.0</v>
      </c>
      <c r="F28" s="180" t="s">
        <v>130</v>
      </c>
      <c r="G28" s="271">
        <v>90.0</v>
      </c>
      <c r="H28" s="185"/>
      <c r="I28" s="185"/>
      <c r="J28" s="184">
        <f t="shared" si="1"/>
        <v>0</v>
      </c>
    </row>
    <row r="29">
      <c r="A29" s="176">
        <v>25.0</v>
      </c>
      <c r="B29" s="226">
        <v>46122.0</v>
      </c>
      <c r="C29" s="180" t="s">
        <v>243</v>
      </c>
      <c r="D29" s="179">
        <v>0.0</v>
      </c>
      <c r="E29" s="179">
        <v>0.0</v>
      </c>
      <c r="F29" s="180" t="s">
        <v>130</v>
      </c>
      <c r="G29" s="271">
        <v>90.0</v>
      </c>
      <c r="H29" s="185"/>
      <c r="I29" s="185"/>
      <c r="J29" s="184">
        <f t="shared" si="1"/>
        <v>0</v>
      </c>
    </row>
    <row r="30">
      <c r="A30" s="176">
        <v>26.0</v>
      </c>
      <c r="B30" s="226">
        <v>46122.0</v>
      </c>
      <c r="C30" s="180" t="s">
        <v>243</v>
      </c>
      <c r="D30" s="179">
        <v>0.0</v>
      </c>
      <c r="E30" s="179">
        <v>0.0</v>
      </c>
      <c r="F30" s="180" t="s">
        <v>130</v>
      </c>
      <c r="G30" s="271">
        <v>90.0</v>
      </c>
      <c r="H30" s="185"/>
      <c r="I30" s="185"/>
      <c r="J30" s="184">
        <f t="shared" si="1"/>
        <v>0</v>
      </c>
    </row>
    <row r="31">
      <c r="A31" s="176">
        <v>27.0</v>
      </c>
      <c r="B31" s="226">
        <v>46122.0</v>
      </c>
      <c r="C31" s="180" t="s">
        <v>243</v>
      </c>
      <c r="D31" s="179">
        <v>0.0</v>
      </c>
      <c r="E31" s="179">
        <v>0.0</v>
      </c>
      <c r="F31" s="180" t="s">
        <v>130</v>
      </c>
      <c r="G31" s="271">
        <v>90.0</v>
      </c>
      <c r="H31" s="185"/>
      <c r="I31" s="185"/>
      <c r="J31" s="184">
        <f t="shared" si="1"/>
        <v>0</v>
      </c>
    </row>
    <row r="32">
      <c r="A32" s="176">
        <v>28.0</v>
      </c>
      <c r="B32" s="226">
        <v>46122.0</v>
      </c>
      <c r="C32" s="180" t="s">
        <v>243</v>
      </c>
      <c r="D32" s="179">
        <v>0.0</v>
      </c>
      <c r="E32" s="179">
        <v>0.0</v>
      </c>
      <c r="F32" s="180" t="s">
        <v>130</v>
      </c>
      <c r="G32" s="271">
        <v>90.0</v>
      </c>
      <c r="H32" s="185"/>
      <c r="I32" s="185"/>
      <c r="J32" s="184">
        <f t="shared" si="1"/>
        <v>0</v>
      </c>
    </row>
    <row r="33">
      <c r="A33" s="176">
        <v>29.0</v>
      </c>
      <c r="B33" s="226">
        <v>46122.0</v>
      </c>
      <c r="C33" s="180" t="s">
        <v>243</v>
      </c>
      <c r="D33" s="179">
        <v>0.0</v>
      </c>
      <c r="E33" s="179">
        <v>0.0</v>
      </c>
      <c r="F33" s="180" t="s">
        <v>130</v>
      </c>
      <c r="G33" s="271">
        <v>90.0</v>
      </c>
      <c r="H33" s="185"/>
      <c r="I33" s="185"/>
      <c r="J33" s="184">
        <f t="shared" si="1"/>
        <v>0</v>
      </c>
    </row>
    <row r="34">
      <c r="A34" s="176">
        <v>30.0</v>
      </c>
      <c r="B34" s="226">
        <v>46122.0</v>
      </c>
      <c r="C34" s="180" t="s">
        <v>243</v>
      </c>
      <c r="D34" s="179">
        <v>0.0</v>
      </c>
      <c r="E34" s="179">
        <v>0.0</v>
      </c>
      <c r="F34" s="180" t="s">
        <v>130</v>
      </c>
      <c r="G34" s="271">
        <v>90.0</v>
      </c>
      <c r="H34" s="185"/>
      <c r="I34" s="185"/>
      <c r="J34" s="184">
        <f t="shared" si="1"/>
        <v>0</v>
      </c>
    </row>
    <row r="35">
      <c r="A35" s="176">
        <v>31.0</v>
      </c>
      <c r="B35" s="226">
        <v>46122.0</v>
      </c>
      <c r="C35" s="180" t="s">
        <v>243</v>
      </c>
      <c r="D35" s="179">
        <v>0.0</v>
      </c>
      <c r="E35" s="179">
        <v>0.0</v>
      </c>
      <c r="F35" s="180" t="s">
        <v>130</v>
      </c>
      <c r="G35" s="271">
        <v>90.0</v>
      </c>
      <c r="H35" s="185"/>
      <c r="I35" s="185"/>
      <c r="J35" s="184">
        <f t="shared" si="1"/>
        <v>0</v>
      </c>
    </row>
    <row r="36">
      <c r="A36" s="176">
        <v>32.0</v>
      </c>
      <c r="B36" s="226">
        <v>46122.0</v>
      </c>
      <c r="C36" s="180" t="s">
        <v>243</v>
      </c>
      <c r="D36" s="179">
        <v>0.0</v>
      </c>
      <c r="E36" s="179">
        <v>0.0</v>
      </c>
      <c r="F36" s="180" t="s">
        <v>130</v>
      </c>
      <c r="G36" s="271">
        <v>90.0</v>
      </c>
      <c r="H36" s="185"/>
      <c r="I36" s="185"/>
      <c r="J36" s="184">
        <f t="shared" si="1"/>
        <v>0</v>
      </c>
    </row>
    <row r="37">
      <c r="A37" s="176">
        <v>33.0</v>
      </c>
      <c r="B37" s="226">
        <v>46122.0</v>
      </c>
      <c r="C37" s="180" t="s">
        <v>243</v>
      </c>
      <c r="D37" s="179">
        <v>0.0</v>
      </c>
      <c r="E37" s="179">
        <v>0.0</v>
      </c>
      <c r="F37" s="180" t="s">
        <v>130</v>
      </c>
      <c r="G37" s="271">
        <v>90.0</v>
      </c>
      <c r="H37" s="185"/>
      <c r="I37" s="185"/>
      <c r="J37" s="184">
        <f t="shared" si="1"/>
        <v>0</v>
      </c>
    </row>
    <row r="38">
      <c r="A38" s="176">
        <v>34.0</v>
      </c>
      <c r="B38" s="226">
        <v>46122.0</v>
      </c>
      <c r="C38" s="180" t="s">
        <v>243</v>
      </c>
      <c r="D38" s="179">
        <v>0.0</v>
      </c>
      <c r="E38" s="179">
        <v>0.0</v>
      </c>
      <c r="F38" s="180" t="s">
        <v>130</v>
      </c>
      <c r="G38" s="271">
        <v>90.0</v>
      </c>
      <c r="H38" s="185"/>
      <c r="I38" s="185"/>
      <c r="J38" s="184">
        <f t="shared" si="1"/>
        <v>0</v>
      </c>
    </row>
    <row r="39">
      <c r="A39" s="176">
        <v>35.0</v>
      </c>
      <c r="B39" s="226">
        <v>46122.0</v>
      </c>
      <c r="C39" s="180" t="s">
        <v>243</v>
      </c>
      <c r="D39" s="179">
        <v>0.0</v>
      </c>
      <c r="E39" s="179">
        <v>0.0</v>
      </c>
      <c r="F39" s="180" t="s">
        <v>130</v>
      </c>
      <c r="G39" s="271">
        <v>90.0</v>
      </c>
      <c r="H39" s="185"/>
      <c r="I39" s="185"/>
      <c r="J39" s="184">
        <f t="shared" si="1"/>
        <v>0</v>
      </c>
    </row>
    <row r="40">
      <c r="A40" s="176">
        <v>36.0</v>
      </c>
      <c r="B40" s="226">
        <v>46122.0</v>
      </c>
      <c r="C40" s="180" t="s">
        <v>243</v>
      </c>
      <c r="D40" s="179">
        <v>0.0</v>
      </c>
      <c r="E40" s="179">
        <v>0.0</v>
      </c>
      <c r="F40" s="180" t="s">
        <v>130</v>
      </c>
      <c r="G40" s="271">
        <v>90.0</v>
      </c>
      <c r="H40" s="185"/>
      <c r="I40" s="185"/>
      <c r="J40" s="184">
        <f t="shared" si="1"/>
        <v>0</v>
      </c>
    </row>
    <row r="41">
      <c r="A41" s="176">
        <v>37.0</v>
      </c>
      <c r="B41" s="226">
        <v>46122.0</v>
      </c>
      <c r="C41" s="180" t="s">
        <v>243</v>
      </c>
      <c r="D41" s="179">
        <v>0.0</v>
      </c>
      <c r="E41" s="179">
        <v>0.0</v>
      </c>
      <c r="F41" s="180" t="s">
        <v>130</v>
      </c>
      <c r="G41" s="271">
        <v>90.0</v>
      </c>
      <c r="H41" s="185"/>
      <c r="I41" s="185"/>
      <c r="J41" s="184">
        <f t="shared" si="1"/>
        <v>0</v>
      </c>
    </row>
    <row r="42">
      <c r="A42" s="176">
        <v>38.0</v>
      </c>
      <c r="B42" s="226">
        <v>46122.0</v>
      </c>
      <c r="C42" s="180" t="s">
        <v>243</v>
      </c>
      <c r="D42" s="179">
        <v>0.0</v>
      </c>
      <c r="E42" s="179">
        <v>0.0</v>
      </c>
      <c r="F42" s="180" t="s">
        <v>130</v>
      </c>
      <c r="G42" s="271">
        <v>90.0</v>
      </c>
      <c r="H42" s="185"/>
      <c r="I42" s="185"/>
      <c r="J42" s="184">
        <f t="shared" si="1"/>
        <v>0</v>
      </c>
    </row>
    <row r="43">
      <c r="A43" s="176">
        <v>39.0</v>
      </c>
      <c r="B43" s="226">
        <v>46122.0</v>
      </c>
      <c r="C43" s="180" t="s">
        <v>243</v>
      </c>
      <c r="D43" s="179">
        <v>0.0</v>
      </c>
      <c r="E43" s="179">
        <v>0.0</v>
      </c>
      <c r="F43" s="180" t="s">
        <v>130</v>
      </c>
      <c r="G43" s="271">
        <v>90.0</v>
      </c>
      <c r="H43" s="185"/>
      <c r="I43" s="185"/>
      <c r="J43" s="184">
        <f t="shared" si="1"/>
        <v>0</v>
      </c>
    </row>
    <row r="44">
      <c r="A44" s="176">
        <v>40.0</v>
      </c>
      <c r="B44" s="226">
        <v>46122.0</v>
      </c>
      <c r="C44" s="180" t="s">
        <v>243</v>
      </c>
      <c r="D44" s="179">
        <v>0.0</v>
      </c>
      <c r="E44" s="179">
        <v>0.0</v>
      </c>
      <c r="F44" s="180" t="s">
        <v>130</v>
      </c>
      <c r="G44" s="271">
        <v>90.0</v>
      </c>
      <c r="H44" s="185"/>
      <c r="I44" s="185"/>
      <c r="J44" s="184">
        <f t="shared" si="1"/>
        <v>0</v>
      </c>
    </row>
    <row r="45">
      <c r="A45" s="176">
        <v>41.0</v>
      </c>
      <c r="B45" s="226">
        <v>46122.0</v>
      </c>
      <c r="C45" s="180" t="s">
        <v>243</v>
      </c>
      <c r="D45" s="179">
        <v>0.0</v>
      </c>
      <c r="E45" s="179">
        <v>0.0</v>
      </c>
      <c r="F45" s="180" t="s">
        <v>130</v>
      </c>
      <c r="G45" s="271">
        <v>90.0</v>
      </c>
      <c r="H45" s="185"/>
      <c r="I45" s="185"/>
      <c r="J45" s="184">
        <f t="shared" si="1"/>
        <v>0</v>
      </c>
    </row>
    <row r="46">
      <c r="A46" s="176">
        <v>42.0</v>
      </c>
      <c r="B46" s="226">
        <v>46122.0</v>
      </c>
      <c r="C46" s="180" t="s">
        <v>243</v>
      </c>
      <c r="D46" s="179">
        <v>0.0</v>
      </c>
      <c r="E46" s="179">
        <v>0.0</v>
      </c>
      <c r="F46" s="180" t="s">
        <v>130</v>
      </c>
      <c r="G46" s="271">
        <v>90.0</v>
      </c>
      <c r="H46" s="185"/>
      <c r="I46" s="185"/>
      <c r="J46" s="184">
        <f t="shared" si="1"/>
        <v>0</v>
      </c>
    </row>
    <row r="47">
      <c r="A47" s="176">
        <v>43.0</v>
      </c>
      <c r="B47" s="226">
        <v>46122.0</v>
      </c>
      <c r="C47" s="180" t="s">
        <v>243</v>
      </c>
      <c r="D47" s="179">
        <v>0.0</v>
      </c>
      <c r="E47" s="179">
        <v>0.0</v>
      </c>
      <c r="F47" s="180" t="s">
        <v>130</v>
      </c>
      <c r="G47" s="271">
        <v>90.0</v>
      </c>
      <c r="H47" s="185"/>
      <c r="I47" s="185"/>
      <c r="J47" s="184">
        <f t="shared" si="1"/>
        <v>0</v>
      </c>
    </row>
    <row r="48">
      <c r="A48" s="176">
        <v>44.0</v>
      </c>
      <c r="B48" s="226">
        <v>46122.0</v>
      </c>
      <c r="C48" s="180" t="s">
        <v>243</v>
      </c>
      <c r="D48" s="179">
        <v>0.0</v>
      </c>
      <c r="E48" s="179">
        <v>0.0</v>
      </c>
      <c r="F48" s="180" t="s">
        <v>130</v>
      </c>
      <c r="G48" s="271">
        <v>90.0</v>
      </c>
      <c r="H48" s="185"/>
      <c r="I48" s="185"/>
      <c r="J48" s="184">
        <f t="shared" si="1"/>
        <v>0</v>
      </c>
    </row>
    <row r="49">
      <c r="A49" s="176">
        <v>45.0</v>
      </c>
      <c r="B49" s="226">
        <v>46122.0</v>
      </c>
      <c r="C49" s="180" t="s">
        <v>243</v>
      </c>
      <c r="D49" s="179">
        <v>0.0</v>
      </c>
      <c r="E49" s="179">
        <v>0.0</v>
      </c>
      <c r="F49" s="180" t="s">
        <v>130</v>
      </c>
      <c r="G49" s="271">
        <v>90.0</v>
      </c>
      <c r="H49" s="185"/>
      <c r="I49" s="185"/>
      <c r="J49" s="184">
        <f t="shared" si="1"/>
        <v>0</v>
      </c>
    </row>
    <row r="50">
      <c r="A50" s="176">
        <v>46.0</v>
      </c>
      <c r="B50" s="226">
        <v>46122.0</v>
      </c>
      <c r="C50" s="180" t="s">
        <v>243</v>
      </c>
      <c r="D50" s="179">
        <v>0.0</v>
      </c>
      <c r="E50" s="179">
        <v>0.0</v>
      </c>
      <c r="F50" s="180" t="s">
        <v>130</v>
      </c>
      <c r="G50" s="271">
        <v>90.0</v>
      </c>
      <c r="H50" s="185"/>
      <c r="I50" s="185"/>
      <c r="J50" s="184">
        <f t="shared" si="1"/>
        <v>0</v>
      </c>
    </row>
    <row r="51">
      <c r="A51" s="176">
        <v>47.0</v>
      </c>
      <c r="B51" s="226">
        <v>46122.0</v>
      </c>
      <c r="C51" s="180" t="s">
        <v>243</v>
      </c>
      <c r="D51" s="179">
        <v>0.0</v>
      </c>
      <c r="E51" s="179">
        <v>0.0</v>
      </c>
      <c r="F51" s="180" t="s">
        <v>130</v>
      </c>
      <c r="G51" s="271">
        <v>90.0</v>
      </c>
      <c r="H51" s="185"/>
      <c r="I51" s="185"/>
      <c r="J51" s="184">
        <f t="shared" si="1"/>
        <v>0</v>
      </c>
    </row>
    <row r="52">
      <c r="A52" s="176">
        <v>48.0</v>
      </c>
      <c r="B52" s="226">
        <v>46122.0</v>
      </c>
      <c r="C52" s="180" t="s">
        <v>243</v>
      </c>
      <c r="D52" s="179">
        <v>0.0</v>
      </c>
      <c r="E52" s="179">
        <v>0.0</v>
      </c>
      <c r="F52" s="180" t="s">
        <v>130</v>
      </c>
      <c r="G52" s="271">
        <v>90.0</v>
      </c>
      <c r="H52" s="185"/>
      <c r="I52" s="185"/>
      <c r="J52" s="184">
        <f t="shared" si="1"/>
        <v>0</v>
      </c>
    </row>
    <row r="53">
      <c r="A53" s="176">
        <v>49.0</v>
      </c>
      <c r="B53" s="226">
        <v>46122.0</v>
      </c>
      <c r="C53" s="180" t="s">
        <v>243</v>
      </c>
      <c r="D53" s="179">
        <v>0.0</v>
      </c>
      <c r="E53" s="179">
        <v>0.0</v>
      </c>
      <c r="F53" s="180" t="s">
        <v>130</v>
      </c>
      <c r="G53" s="271">
        <v>90.0</v>
      </c>
      <c r="H53" s="185"/>
      <c r="I53" s="185"/>
      <c r="J53" s="184">
        <f t="shared" si="1"/>
        <v>0</v>
      </c>
    </row>
    <row r="54">
      <c r="A54" s="176">
        <v>50.0</v>
      </c>
      <c r="B54" s="226">
        <v>46122.0</v>
      </c>
      <c r="C54" s="180" t="s">
        <v>243</v>
      </c>
      <c r="D54" s="179">
        <v>0.0</v>
      </c>
      <c r="E54" s="179">
        <v>0.0</v>
      </c>
      <c r="F54" s="180" t="s">
        <v>130</v>
      </c>
      <c r="G54" s="271">
        <v>90.0</v>
      </c>
      <c r="H54" s="185"/>
      <c r="I54" s="185"/>
      <c r="J54" s="184">
        <f t="shared" si="1"/>
        <v>0</v>
      </c>
    </row>
    <row r="55">
      <c r="A55" s="176">
        <v>51.0</v>
      </c>
      <c r="B55" s="226">
        <v>46122.0</v>
      </c>
      <c r="C55" s="180" t="s">
        <v>243</v>
      </c>
      <c r="D55" s="179">
        <v>0.0</v>
      </c>
      <c r="E55" s="179">
        <v>0.0</v>
      </c>
      <c r="F55" s="180" t="s">
        <v>130</v>
      </c>
      <c r="G55" s="271">
        <v>90.0</v>
      </c>
      <c r="H55" s="185"/>
      <c r="I55" s="185"/>
      <c r="J55" s="184">
        <f t="shared" si="1"/>
        <v>0</v>
      </c>
    </row>
    <row r="56">
      <c r="A56" s="176">
        <v>52.0</v>
      </c>
      <c r="B56" s="226">
        <v>46122.0</v>
      </c>
      <c r="C56" s="180" t="s">
        <v>243</v>
      </c>
      <c r="D56" s="179">
        <v>0.0</v>
      </c>
      <c r="E56" s="179">
        <v>0.0</v>
      </c>
      <c r="F56" s="180" t="s">
        <v>130</v>
      </c>
      <c r="G56" s="271">
        <v>90.0</v>
      </c>
      <c r="H56" s="185"/>
      <c r="I56" s="185"/>
      <c r="J56" s="184">
        <f t="shared" si="1"/>
        <v>0</v>
      </c>
    </row>
    <row r="57">
      <c r="A57" s="176">
        <v>53.0</v>
      </c>
      <c r="B57" s="226">
        <v>46122.0</v>
      </c>
      <c r="C57" s="180" t="s">
        <v>243</v>
      </c>
      <c r="D57" s="179">
        <v>0.0</v>
      </c>
      <c r="E57" s="179">
        <v>0.0</v>
      </c>
      <c r="F57" s="180" t="s">
        <v>130</v>
      </c>
      <c r="G57" s="271">
        <v>90.0</v>
      </c>
      <c r="H57" s="185"/>
      <c r="I57" s="185"/>
      <c r="J57" s="184">
        <f t="shared" si="1"/>
        <v>0</v>
      </c>
    </row>
    <row r="58">
      <c r="A58" s="176">
        <v>54.0</v>
      </c>
      <c r="B58" s="226">
        <v>46122.0</v>
      </c>
      <c r="C58" s="180" t="s">
        <v>243</v>
      </c>
      <c r="D58" s="179">
        <v>0.0</v>
      </c>
      <c r="E58" s="179">
        <v>0.0</v>
      </c>
      <c r="F58" s="180" t="s">
        <v>130</v>
      </c>
      <c r="G58" s="271">
        <v>90.0</v>
      </c>
      <c r="H58" s="185"/>
      <c r="I58" s="185"/>
      <c r="J58" s="184">
        <f t="shared" si="1"/>
        <v>0</v>
      </c>
    </row>
    <row r="59">
      <c r="A59" s="176">
        <v>55.0</v>
      </c>
      <c r="B59" s="226">
        <v>46122.0</v>
      </c>
      <c r="C59" s="180" t="s">
        <v>243</v>
      </c>
      <c r="D59" s="179">
        <v>0.0</v>
      </c>
      <c r="E59" s="179">
        <v>0.0</v>
      </c>
      <c r="F59" s="180" t="s">
        <v>130</v>
      </c>
      <c r="G59" s="271">
        <v>90.0</v>
      </c>
      <c r="H59" s="185"/>
      <c r="I59" s="185"/>
      <c r="J59" s="184">
        <f t="shared" si="1"/>
        <v>0</v>
      </c>
    </row>
    <row r="60">
      <c r="A60" s="176">
        <v>56.0</v>
      </c>
      <c r="B60" s="226">
        <v>46122.0</v>
      </c>
      <c r="C60" s="180" t="s">
        <v>243</v>
      </c>
      <c r="D60" s="179">
        <v>0.0</v>
      </c>
      <c r="E60" s="179">
        <v>0.0</v>
      </c>
      <c r="F60" s="180" t="s">
        <v>130</v>
      </c>
      <c r="G60" s="271">
        <v>90.0</v>
      </c>
      <c r="H60" s="185"/>
      <c r="I60" s="185"/>
      <c r="J60" s="184">
        <f t="shared" si="1"/>
        <v>0</v>
      </c>
    </row>
    <row r="61">
      <c r="A61" s="176">
        <v>57.0</v>
      </c>
      <c r="B61" s="226">
        <v>46122.0</v>
      </c>
      <c r="C61" s="180" t="s">
        <v>243</v>
      </c>
      <c r="D61" s="179">
        <v>0.0</v>
      </c>
      <c r="E61" s="179">
        <v>0.0</v>
      </c>
      <c r="F61" s="180" t="s">
        <v>130</v>
      </c>
      <c r="G61" s="271">
        <v>90.0</v>
      </c>
      <c r="H61" s="185"/>
      <c r="I61" s="185"/>
      <c r="J61" s="184">
        <f t="shared" si="1"/>
        <v>0</v>
      </c>
    </row>
    <row r="62">
      <c r="A62" s="176">
        <v>58.0</v>
      </c>
      <c r="B62" s="226">
        <v>46122.0</v>
      </c>
      <c r="C62" s="180" t="s">
        <v>243</v>
      </c>
      <c r="D62" s="179">
        <v>0.0</v>
      </c>
      <c r="E62" s="179">
        <v>0.0</v>
      </c>
      <c r="F62" s="180" t="s">
        <v>130</v>
      </c>
      <c r="G62" s="271">
        <v>90.0</v>
      </c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0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78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78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78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78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78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78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78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78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78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78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78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78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78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78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78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81 F100:F500">
    <cfRule type="containsText" dxfId="7" priority="1" operator="containsText" text="oui">
      <formula>NOT(ISERROR(SEARCH(("oui"),(F5))))</formula>
    </cfRule>
  </conditionalFormatting>
  <conditionalFormatting sqref="F5:F81 F100:F500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3" max="3" width="15.88"/>
    <col customWidth="1" min="4" max="4" width="13.88"/>
    <col customWidth="1" min="10" max="16" width="15.63"/>
    <col customWidth="1" min="18" max="18" width="29.88"/>
    <col customWidth="1" min="19" max="19" width="20.5"/>
    <col customWidth="1" min="20" max="20" width="19.75"/>
  </cols>
  <sheetData>
    <row r="1">
      <c r="A1" s="170" t="s">
        <v>244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13"/>
    </row>
    <row r="2" ht="21.75" customHeight="1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245</v>
      </c>
      <c r="H3" s="174" t="s">
        <v>246</v>
      </c>
      <c r="I3" s="174" t="s">
        <v>247</v>
      </c>
      <c r="J3" s="274" t="s">
        <v>248</v>
      </c>
      <c r="K3" s="274" t="s">
        <v>249</v>
      </c>
      <c r="L3" s="274" t="s">
        <v>250</v>
      </c>
      <c r="M3" s="274" t="s">
        <v>251</v>
      </c>
      <c r="N3" s="274" t="s">
        <v>252</v>
      </c>
      <c r="O3" s="274" t="s">
        <v>253</v>
      </c>
      <c r="P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76">
        <v>1.0</v>
      </c>
      <c r="B5" s="226">
        <v>46120.0</v>
      </c>
      <c r="C5" s="180" t="s">
        <v>45</v>
      </c>
      <c r="D5" s="188">
        <v>0.4465277777777778</v>
      </c>
      <c r="E5" s="188">
        <v>0.4479166666666667</v>
      </c>
      <c r="F5" s="180" t="s">
        <v>138</v>
      </c>
      <c r="G5" s="180">
        <v>6.11</v>
      </c>
      <c r="H5" s="185"/>
      <c r="I5" s="180">
        <v>5.6</v>
      </c>
      <c r="J5" s="202">
        <v>12.12</v>
      </c>
      <c r="K5" s="215"/>
      <c r="L5" s="215"/>
      <c r="M5" s="215"/>
      <c r="N5" s="215"/>
      <c r="O5" s="215"/>
      <c r="P5" s="184">
        <f t="shared" ref="P5:P81" si="1">E5-D5</f>
        <v>0.001388888889</v>
      </c>
    </row>
    <row r="6">
      <c r="A6" s="176">
        <v>2.0</v>
      </c>
      <c r="B6" s="226">
        <v>46120.0</v>
      </c>
      <c r="C6" s="180" t="s">
        <v>45</v>
      </c>
      <c r="D6" s="188">
        <v>0.46944444444444444</v>
      </c>
      <c r="E6" s="188">
        <v>0.4708333333333333</v>
      </c>
      <c r="F6" s="180" t="s">
        <v>138</v>
      </c>
      <c r="G6" s="180">
        <v>6.31</v>
      </c>
      <c r="H6" s="185"/>
      <c r="I6" s="180">
        <v>5.81</v>
      </c>
      <c r="J6" s="202">
        <v>11.08</v>
      </c>
      <c r="K6" s="215"/>
      <c r="L6" s="215"/>
      <c r="M6" s="215"/>
      <c r="N6" s="215"/>
      <c r="O6" s="215"/>
      <c r="P6" s="184">
        <f t="shared" si="1"/>
        <v>0.001388888889</v>
      </c>
    </row>
    <row r="7">
      <c r="A7" s="176">
        <v>3.0</v>
      </c>
      <c r="B7" s="226">
        <v>46120.0</v>
      </c>
      <c r="C7" s="180" t="s">
        <v>45</v>
      </c>
      <c r="D7" s="207">
        <v>0.47430555555555554</v>
      </c>
      <c r="E7" s="188">
        <v>0.47638888888888886</v>
      </c>
      <c r="F7" s="180" t="s">
        <v>138</v>
      </c>
      <c r="G7" s="180">
        <v>6.66</v>
      </c>
      <c r="H7" s="185"/>
      <c r="I7" s="180">
        <v>6.0</v>
      </c>
      <c r="J7" s="202">
        <v>11.13</v>
      </c>
      <c r="K7" s="215"/>
      <c r="L7" s="215"/>
      <c r="M7" s="215"/>
      <c r="N7" s="215"/>
      <c r="O7" s="215"/>
      <c r="P7" s="184">
        <f t="shared" si="1"/>
        <v>0.002083333333</v>
      </c>
    </row>
    <row r="8">
      <c r="A8" s="176">
        <v>4.0</v>
      </c>
      <c r="B8" s="226">
        <v>46120.0</v>
      </c>
      <c r="C8" s="180" t="s">
        <v>45</v>
      </c>
      <c r="D8" s="188">
        <v>0.4826388888888889</v>
      </c>
      <c r="E8" s="188">
        <v>0.4847222222222222</v>
      </c>
      <c r="F8" s="180" t="s">
        <v>130</v>
      </c>
      <c r="G8" s="180">
        <v>5.98</v>
      </c>
      <c r="H8" s="185"/>
      <c r="I8" s="180">
        <v>5.41</v>
      </c>
      <c r="J8" s="202">
        <v>11.14</v>
      </c>
      <c r="K8" s="215"/>
      <c r="L8" s="215"/>
      <c r="M8" s="215"/>
      <c r="N8" s="215"/>
      <c r="O8" s="215"/>
      <c r="P8" s="184">
        <f t="shared" si="1"/>
        <v>0.002083333333</v>
      </c>
    </row>
    <row r="9">
      <c r="A9" s="176">
        <v>5.0</v>
      </c>
      <c r="B9" s="226">
        <v>46120.0</v>
      </c>
      <c r="C9" s="180" t="s">
        <v>45</v>
      </c>
      <c r="D9" s="188">
        <v>0.4875</v>
      </c>
      <c r="E9" s="188">
        <v>0.4888888888888889</v>
      </c>
      <c r="F9" s="180" t="s">
        <v>130</v>
      </c>
      <c r="G9" s="180">
        <v>6.0</v>
      </c>
      <c r="H9" s="185"/>
      <c r="I9" s="180">
        <v>5.42</v>
      </c>
      <c r="J9" s="202">
        <v>11.18</v>
      </c>
      <c r="K9" s="215"/>
      <c r="L9" s="215"/>
      <c r="M9" s="215"/>
      <c r="N9" s="215"/>
      <c r="O9" s="215"/>
      <c r="P9" s="184">
        <f t="shared" si="1"/>
        <v>0.001388888889</v>
      </c>
    </row>
    <row r="10">
      <c r="A10" s="176">
        <v>6.0</v>
      </c>
      <c r="B10" s="226">
        <v>46120.0</v>
      </c>
      <c r="C10" s="180" t="s">
        <v>45</v>
      </c>
      <c r="D10" s="188">
        <v>0.49236111111111114</v>
      </c>
      <c r="E10" s="188">
        <v>0.49444444444444446</v>
      </c>
      <c r="F10" s="180" t="s">
        <v>130</v>
      </c>
      <c r="G10" s="180">
        <v>6.02</v>
      </c>
      <c r="H10" s="185"/>
      <c r="I10" s="180">
        <v>5.49</v>
      </c>
      <c r="J10" s="202">
        <v>11.18</v>
      </c>
      <c r="K10" s="215"/>
      <c r="L10" s="215"/>
      <c r="M10" s="215"/>
      <c r="N10" s="215"/>
      <c r="O10" s="215"/>
      <c r="P10" s="184">
        <f t="shared" si="1"/>
        <v>0.002083333333</v>
      </c>
    </row>
    <row r="11">
      <c r="A11" s="176">
        <v>7.0</v>
      </c>
      <c r="B11" s="226">
        <v>46120.0</v>
      </c>
      <c r="C11" s="180" t="s">
        <v>45</v>
      </c>
      <c r="D11" s="188">
        <v>0.4965277777777778</v>
      </c>
      <c r="E11" s="188">
        <v>0.4979166666666667</v>
      </c>
      <c r="F11" s="180" t="s">
        <v>130</v>
      </c>
      <c r="G11" s="180">
        <v>6.0</v>
      </c>
      <c r="H11" s="185"/>
      <c r="I11" s="180">
        <v>5.5</v>
      </c>
      <c r="J11" s="202">
        <v>11.14</v>
      </c>
      <c r="K11" s="215"/>
      <c r="L11" s="215"/>
      <c r="M11" s="215"/>
      <c r="N11" s="215"/>
      <c r="O11" s="215"/>
      <c r="P11" s="184">
        <f t="shared" si="1"/>
        <v>0.001388888889</v>
      </c>
    </row>
    <row r="12">
      <c r="A12" s="176">
        <v>8.0</v>
      </c>
      <c r="B12" s="226">
        <v>46120.0</v>
      </c>
      <c r="C12" s="180" t="s">
        <v>45</v>
      </c>
      <c r="D12" s="188">
        <v>0.4986111111111111</v>
      </c>
      <c r="E12" s="188">
        <v>0.5</v>
      </c>
      <c r="F12" s="180" t="s">
        <v>130</v>
      </c>
      <c r="G12" s="180">
        <v>5.98</v>
      </c>
      <c r="H12" s="185"/>
      <c r="I12" s="180">
        <v>5.48</v>
      </c>
      <c r="J12" s="202">
        <v>11.14</v>
      </c>
      <c r="K12" s="215"/>
      <c r="L12" s="215"/>
      <c r="M12" s="215"/>
      <c r="N12" s="215"/>
      <c r="O12" s="215"/>
      <c r="P12" s="184">
        <f t="shared" si="1"/>
        <v>0.001388888889</v>
      </c>
    </row>
    <row r="13">
      <c r="A13" s="176">
        <v>9.0</v>
      </c>
      <c r="B13" s="226">
        <v>46120.0</v>
      </c>
      <c r="C13" s="180" t="s">
        <v>45</v>
      </c>
      <c r="D13" s="188">
        <v>0.5006944444444444</v>
      </c>
      <c r="E13" s="188">
        <v>0.5020833333333333</v>
      </c>
      <c r="F13" s="180" t="s">
        <v>130</v>
      </c>
      <c r="G13" s="180">
        <v>5.98</v>
      </c>
      <c r="H13" s="185"/>
      <c r="I13" s="180">
        <v>5.5</v>
      </c>
      <c r="J13" s="202">
        <v>11.1</v>
      </c>
      <c r="K13" s="215"/>
      <c r="L13" s="215"/>
      <c r="M13" s="215"/>
      <c r="N13" s="215"/>
      <c r="O13" s="215"/>
      <c r="P13" s="184">
        <f t="shared" si="1"/>
        <v>0.001388888889</v>
      </c>
    </row>
    <row r="14">
      <c r="A14" s="176">
        <v>10.0</v>
      </c>
      <c r="B14" s="226">
        <v>46120.0</v>
      </c>
      <c r="C14" s="180" t="s">
        <v>45</v>
      </c>
      <c r="D14" s="207">
        <v>0.5027777777777778</v>
      </c>
      <c r="E14" s="188">
        <v>0.5041666666666667</v>
      </c>
      <c r="F14" s="180" t="s">
        <v>130</v>
      </c>
      <c r="G14" s="180">
        <v>6.02</v>
      </c>
      <c r="H14" s="185"/>
      <c r="I14" s="180">
        <v>5.52</v>
      </c>
      <c r="J14" s="202">
        <v>11.12</v>
      </c>
      <c r="K14" s="215"/>
      <c r="L14" s="215"/>
      <c r="M14" s="215"/>
      <c r="N14" s="215"/>
      <c r="O14" s="215"/>
      <c r="P14" s="184">
        <f t="shared" si="1"/>
        <v>0.001388888889</v>
      </c>
    </row>
    <row r="15">
      <c r="A15" s="176">
        <v>11.0</v>
      </c>
      <c r="B15" s="226">
        <v>46120.0</v>
      </c>
      <c r="C15" s="180" t="s">
        <v>45</v>
      </c>
      <c r="D15" s="188">
        <v>0.50625</v>
      </c>
      <c r="E15" s="188">
        <v>0.5076388888888889</v>
      </c>
      <c r="F15" s="180" t="s">
        <v>130</v>
      </c>
      <c r="G15" s="180">
        <v>6.04</v>
      </c>
      <c r="H15" s="185"/>
      <c r="I15" s="180">
        <v>5.5</v>
      </c>
      <c r="J15" s="202">
        <v>11.16</v>
      </c>
      <c r="K15" s="215"/>
      <c r="L15" s="215"/>
      <c r="M15" s="215"/>
      <c r="N15" s="215"/>
      <c r="O15" s="215"/>
      <c r="P15" s="184">
        <f t="shared" si="1"/>
        <v>0.001388888889</v>
      </c>
    </row>
    <row r="16">
      <c r="A16" s="176">
        <v>12.0</v>
      </c>
      <c r="B16" s="226">
        <v>46121.0</v>
      </c>
      <c r="C16" s="180" t="s">
        <v>45</v>
      </c>
      <c r="D16" s="188">
        <v>0.3451388888888889</v>
      </c>
      <c r="E16" s="188">
        <v>0.35625</v>
      </c>
      <c r="F16" s="180" t="s">
        <v>130</v>
      </c>
      <c r="G16" s="180">
        <v>6.02</v>
      </c>
      <c r="H16" s="185"/>
      <c r="I16" s="180">
        <v>5.5</v>
      </c>
      <c r="J16" s="202">
        <v>11.18</v>
      </c>
      <c r="K16" s="215"/>
      <c r="L16" s="215"/>
      <c r="M16" s="215"/>
      <c r="N16" s="215"/>
      <c r="O16" s="215"/>
      <c r="P16" s="184">
        <f t="shared" si="1"/>
        <v>0.01111111111</v>
      </c>
      <c r="R16" s="81" t="s">
        <v>131</v>
      </c>
      <c r="S16" s="81" t="s">
        <v>132</v>
      </c>
      <c r="T16" s="81" t="s">
        <v>133</v>
      </c>
      <c r="U16" s="81" t="s">
        <v>134</v>
      </c>
      <c r="V16" s="81" t="s">
        <v>135</v>
      </c>
    </row>
    <row r="17">
      <c r="A17" s="176">
        <v>13.0</v>
      </c>
      <c r="B17" s="226">
        <v>46121.0</v>
      </c>
      <c r="C17" s="180" t="s">
        <v>45</v>
      </c>
      <c r="D17" s="188">
        <v>0.3576388888888889</v>
      </c>
      <c r="E17" s="188">
        <v>0.3597222222222222</v>
      </c>
      <c r="F17" s="180" t="s">
        <v>130</v>
      </c>
      <c r="G17" s="180">
        <v>6.02</v>
      </c>
      <c r="H17" s="185"/>
      <c r="I17" s="180">
        <v>5.42</v>
      </c>
      <c r="J17" s="202">
        <v>11.18</v>
      </c>
      <c r="K17" s="215"/>
      <c r="L17" s="215"/>
      <c r="M17" s="215"/>
      <c r="N17" s="215"/>
      <c r="O17" s="215"/>
      <c r="P17" s="184">
        <f t="shared" si="1"/>
        <v>0.002083333333</v>
      </c>
      <c r="R17" s="146">
        <f>COUNTA(F5:F92)</f>
        <v>26</v>
      </c>
      <c r="S17" s="147">
        <f>COUNTIF(F5:F93,"non")</f>
        <v>3</v>
      </c>
      <c r="T17" s="147">
        <f>COUNTIF(F5:F92,"oui")</f>
        <v>23</v>
      </c>
      <c r="U17" s="146">
        <f>(R17-S17)/R17</f>
        <v>0.8846153846</v>
      </c>
      <c r="V17" s="148">
        <f>AVERAGEIF(P$5:P$200,"&lt;&gt;0")</f>
        <v>0.002163461538</v>
      </c>
    </row>
    <row r="18">
      <c r="A18" s="176">
        <v>14.0</v>
      </c>
      <c r="B18" s="226">
        <v>46121.0</v>
      </c>
      <c r="C18" s="180" t="s">
        <v>45</v>
      </c>
      <c r="D18" s="188">
        <v>0.3597222222222222</v>
      </c>
      <c r="E18" s="188">
        <v>0.36180555555555555</v>
      </c>
      <c r="F18" s="180" t="s">
        <v>130</v>
      </c>
      <c r="G18" s="180">
        <v>6.08</v>
      </c>
      <c r="H18" s="185"/>
      <c r="I18" s="180">
        <v>5.49</v>
      </c>
      <c r="J18" s="202">
        <v>11.14</v>
      </c>
      <c r="K18" s="215"/>
      <c r="L18" s="215"/>
      <c r="M18" s="215"/>
      <c r="N18" s="215"/>
      <c r="O18" s="215"/>
      <c r="P18" s="184">
        <f t="shared" si="1"/>
        <v>0.002083333333</v>
      </c>
    </row>
    <row r="19">
      <c r="A19" s="176">
        <v>15.0</v>
      </c>
      <c r="B19" s="226">
        <v>46121.0</v>
      </c>
      <c r="C19" s="180" t="s">
        <v>45</v>
      </c>
      <c r="D19" s="188">
        <v>0.36180555555555555</v>
      </c>
      <c r="E19" s="188">
        <v>0.36319444444444443</v>
      </c>
      <c r="F19" s="180" t="s">
        <v>130</v>
      </c>
      <c r="G19" s="180">
        <v>6.04</v>
      </c>
      <c r="H19" s="185"/>
      <c r="I19" s="180">
        <v>5.5</v>
      </c>
      <c r="J19" s="202">
        <v>11.16</v>
      </c>
      <c r="K19" s="215"/>
      <c r="L19" s="215"/>
      <c r="M19" s="215"/>
      <c r="N19" s="215"/>
      <c r="O19" s="215"/>
      <c r="P19" s="184">
        <f t="shared" si="1"/>
        <v>0.001388888889</v>
      </c>
    </row>
    <row r="20">
      <c r="A20" s="176">
        <v>16.0</v>
      </c>
      <c r="B20" s="226">
        <v>46121.0</v>
      </c>
      <c r="C20" s="180" t="s">
        <v>45</v>
      </c>
      <c r="D20" s="188">
        <v>0.3638888888888889</v>
      </c>
      <c r="E20" s="188">
        <v>0.3659722222222222</v>
      </c>
      <c r="F20" s="180" t="s">
        <v>130</v>
      </c>
      <c r="G20" s="180">
        <v>6.0</v>
      </c>
      <c r="H20" s="185"/>
      <c r="I20" s="180">
        <v>5.5</v>
      </c>
      <c r="J20" s="202">
        <v>11.18</v>
      </c>
      <c r="K20" s="215"/>
      <c r="L20" s="215"/>
      <c r="M20" s="215"/>
      <c r="N20" s="215"/>
      <c r="O20" s="215"/>
      <c r="P20" s="184">
        <f t="shared" si="1"/>
        <v>0.002083333333</v>
      </c>
    </row>
    <row r="21">
      <c r="A21" s="176">
        <v>17.0</v>
      </c>
      <c r="B21" s="226">
        <v>46121.0</v>
      </c>
      <c r="C21" s="180" t="s">
        <v>45</v>
      </c>
      <c r="D21" s="188">
        <v>0.3659722222222222</v>
      </c>
      <c r="E21" s="188">
        <v>0.36736111111111114</v>
      </c>
      <c r="F21" s="180" t="s">
        <v>130</v>
      </c>
      <c r="G21" s="180">
        <v>6.0</v>
      </c>
      <c r="H21" s="185"/>
      <c r="I21" s="180">
        <v>5.5</v>
      </c>
      <c r="J21" s="202">
        <v>11.1</v>
      </c>
      <c r="K21" s="215"/>
      <c r="L21" s="215"/>
      <c r="M21" s="215"/>
      <c r="N21" s="215"/>
      <c r="O21" s="215"/>
      <c r="P21" s="184">
        <f t="shared" si="1"/>
        <v>0.001388888889</v>
      </c>
    </row>
    <row r="22">
      <c r="A22" s="176">
        <v>18.0</v>
      </c>
      <c r="B22" s="226">
        <v>46121.0</v>
      </c>
      <c r="C22" s="180" t="s">
        <v>45</v>
      </c>
      <c r="D22" s="188">
        <v>0.36736111111111114</v>
      </c>
      <c r="E22" s="188">
        <v>0.36875</v>
      </c>
      <c r="F22" s="180" t="s">
        <v>130</v>
      </c>
      <c r="G22" s="180">
        <v>6.02</v>
      </c>
      <c r="H22" s="185"/>
      <c r="I22" s="180">
        <v>5.52</v>
      </c>
      <c r="J22" s="202">
        <v>11.1</v>
      </c>
      <c r="K22" s="215"/>
      <c r="L22" s="215"/>
      <c r="M22" s="215"/>
      <c r="N22" s="215"/>
      <c r="O22" s="215"/>
      <c r="P22" s="184">
        <f t="shared" si="1"/>
        <v>0.001388888889</v>
      </c>
    </row>
    <row r="23">
      <c r="A23" s="176">
        <v>19.0</v>
      </c>
      <c r="B23" s="226">
        <v>46121.0</v>
      </c>
      <c r="C23" s="180" t="s">
        <v>45</v>
      </c>
      <c r="D23" s="188">
        <v>0.36944444444444446</v>
      </c>
      <c r="E23" s="188">
        <v>0.37222222222222223</v>
      </c>
      <c r="F23" s="180" t="s">
        <v>130</v>
      </c>
      <c r="G23" s="180">
        <v>6.05</v>
      </c>
      <c r="H23" s="185"/>
      <c r="I23" s="180">
        <v>5.5</v>
      </c>
      <c r="J23" s="202">
        <v>11.18</v>
      </c>
      <c r="K23" s="215"/>
      <c r="L23" s="215"/>
      <c r="M23" s="215"/>
      <c r="N23" s="215"/>
      <c r="O23" s="215"/>
      <c r="P23" s="184">
        <f t="shared" si="1"/>
        <v>0.002777777778</v>
      </c>
    </row>
    <row r="24">
      <c r="A24" s="176">
        <v>20.0</v>
      </c>
      <c r="B24" s="226">
        <v>46121.0</v>
      </c>
      <c r="C24" s="180" t="s">
        <v>45</v>
      </c>
      <c r="D24" s="188">
        <v>0.37569444444444444</v>
      </c>
      <c r="E24" s="188">
        <v>0.37777777777777777</v>
      </c>
      <c r="F24" s="180" t="s">
        <v>130</v>
      </c>
      <c r="G24" s="180">
        <v>6.02</v>
      </c>
      <c r="H24" s="185"/>
      <c r="I24" s="180">
        <v>5.5</v>
      </c>
      <c r="J24" s="202">
        <v>11.18</v>
      </c>
      <c r="K24" s="215"/>
      <c r="L24" s="215"/>
      <c r="M24" s="215"/>
      <c r="N24" s="215"/>
      <c r="O24" s="215"/>
      <c r="P24" s="184">
        <f t="shared" si="1"/>
        <v>0.002083333333</v>
      </c>
    </row>
    <row r="25">
      <c r="A25" s="176">
        <v>21.0</v>
      </c>
      <c r="B25" s="226">
        <v>46121.0</v>
      </c>
      <c r="C25" s="180" t="s">
        <v>45</v>
      </c>
      <c r="D25" s="188">
        <v>0.37777777777777777</v>
      </c>
      <c r="E25" s="188">
        <v>0.3798611111111111</v>
      </c>
      <c r="F25" s="180" t="s">
        <v>130</v>
      </c>
      <c r="G25" s="180">
        <v>6.0</v>
      </c>
      <c r="H25" s="185"/>
      <c r="I25" s="180">
        <v>5.52</v>
      </c>
      <c r="J25" s="202">
        <v>11.16</v>
      </c>
      <c r="K25" s="215"/>
      <c r="L25" s="215"/>
      <c r="M25" s="215"/>
      <c r="N25" s="215"/>
      <c r="O25" s="215"/>
      <c r="P25" s="184">
        <f t="shared" si="1"/>
        <v>0.002083333333</v>
      </c>
    </row>
    <row r="26">
      <c r="A26" s="176">
        <v>22.0</v>
      </c>
      <c r="B26" s="226">
        <v>46121.0</v>
      </c>
      <c r="C26" s="180" t="s">
        <v>45</v>
      </c>
      <c r="D26" s="188">
        <v>0.3798611111111111</v>
      </c>
      <c r="E26" s="188">
        <v>0.3819444444444444</v>
      </c>
      <c r="F26" s="180" t="s">
        <v>130</v>
      </c>
      <c r="G26" s="180">
        <v>6.02</v>
      </c>
      <c r="H26" s="185"/>
      <c r="I26" s="180">
        <v>5.52</v>
      </c>
      <c r="J26" s="202">
        <v>11.14</v>
      </c>
      <c r="K26" s="215"/>
      <c r="L26" s="215"/>
      <c r="M26" s="215"/>
      <c r="N26" s="215"/>
      <c r="O26" s="215"/>
      <c r="P26" s="184">
        <f t="shared" si="1"/>
        <v>0.002083333333</v>
      </c>
    </row>
    <row r="27">
      <c r="A27" s="176">
        <v>23.0</v>
      </c>
      <c r="B27" s="226">
        <v>46121.0</v>
      </c>
      <c r="C27" s="180" t="s">
        <v>45</v>
      </c>
      <c r="D27" s="188">
        <v>0.3819444444444444</v>
      </c>
      <c r="E27" s="188">
        <v>0.3840277777777778</v>
      </c>
      <c r="F27" s="180" t="s">
        <v>130</v>
      </c>
      <c r="G27" s="180">
        <v>6.0</v>
      </c>
      <c r="H27" s="185"/>
      <c r="I27" s="180">
        <v>5.5</v>
      </c>
      <c r="J27" s="202">
        <v>11.18</v>
      </c>
      <c r="K27" s="215"/>
      <c r="L27" s="215"/>
      <c r="M27" s="215"/>
      <c r="N27" s="215"/>
      <c r="O27" s="215"/>
      <c r="P27" s="184">
        <f t="shared" si="1"/>
        <v>0.002083333333</v>
      </c>
    </row>
    <row r="28">
      <c r="A28" s="176">
        <v>24.0</v>
      </c>
      <c r="B28" s="226">
        <v>46121.0</v>
      </c>
      <c r="C28" s="180" t="s">
        <v>45</v>
      </c>
      <c r="D28" s="188">
        <v>0.3840277777777778</v>
      </c>
      <c r="E28" s="188">
        <v>0.3861111111111111</v>
      </c>
      <c r="F28" s="180" t="s">
        <v>130</v>
      </c>
      <c r="G28" s="180">
        <v>6.0</v>
      </c>
      <c r="H28" s="185"/>
      <c r="I28" s="180">
        <v>5.5</v>
      </c>
      <c r="J28" s="202">
        <v>11.1</v>
      </c>
      <c r="K28" s="215"/>
      <c r="L28" s="215"/>
      <c r="M28" s="215"/>
      <c r="N28" s="215"/>
      <c r="O28" s="215"/>
      <c r="P28" s="184">
        <f t="shared" si="1"/>
        <v>0.002083333333</v>
      </c>
    </row>
    <row r="29">
      <c r="A29" s="176">
        <v>25.0</v>
      </c>
      <c r="B29" s="226">
        <v>46121.0</v>
      </c>
      <c r="C29" s="180" t="s">
        <v>45</v>
      </c>
      <c r="D29" s="188">
        <v>0.3861111111111111</v>
      </c>
      <c r="E29" s="188">
        <v>0.38819444444444445</v>
      </c>
      <c r="F29" s="180" t="s">
        <v>130</v>
      </c>
      <c r="G29" s="180">
        <v>6.02</v>
      </c>
      <c r="H29" s="185"/>
      <c r="I29" s="180">
        <v>5.48</v>
      </c>
      <c r="J29" s="202">
        <v>11.16</v>
      </c>
      <c r="K29" s="215"/>
      <c r="L29" s="215"/>
      <c r="M29" s="215"/>
      <c r="N29" s="215"/>
      <c r="O29" s="215"/>
      <c r="P29" s="184">
        <f t="shared" si="1"/>
        <v>0.002083333333</v>
      </c>
    </row>
    <row r="30">
      <c r="A30" s="176">
        <v>26.0</v>
      </c>
      <c r="B30" s="226">
        <v>46121.0</v>
      </c>
      <c r="C30" s="180" t="s">
        <v>45</v>
      </c>
      <c r="D30" s="188">
        <v>0.38819444444444445</v>
      </c>
      <c r="E30" s="188">
        <v>0.3902777777777778</v>
      </c>
      <c r="F30" s="180" t="s">
        <v>130</v>
      </c>
      <c r="G30" s="180">
        <v>6.0</v>
      </c>
      <c r="H30" s="185"/>
      <c r="I30" s="180">
        <v>5.5</v>
      </c>
      <c r="J30" s="202">
        <v>11.18</v>
      </c>
      <c r="K30" s="215"/>
      <c r="L30" s="215"/>
      <c r="M30" s="215"/>
      <c r="N30" s="215"/>
      <c r="O30" s="215"/>
      <c r="P30" s="184">
        <f t="shared" si="1"/>
        <v>0.002083333333</v>
      </c>
    </row>
    <row r="31">
      <c r="A31" s="176">
        <v>27.0</v>
      </c>
      <c r="B31" s="185"/>
      <c r="C31" s="185"/>
      <c r="D31" s="179">
        <v>0.0</v>
      </c>
      <c r="E31" s="179">
        <v>0.0</v>
      </c>
      <c r="F31" s="178"/>
      <c r="G31" s="185"/>
      <c r="H31" s="185"/>
      <c r="I31" s="185"/>
      <c r="J31" s="215"/>
      <c r="K31" s="215"/>
      <c r="L31" s="215"/>
      <c r="M31" s="215"/>
      <c r="N31" s="215"/>
      <c r="O31" s="215"/>
      <c r="P31" s="184">
        <f t="shared" si="1"/>
        <v>0</v>
      </c>
    </row>
    <row r="32">
      <c r="A32" s="176">
        <v>28.0</v>
      </c>
      <c r="B32" s="185"/>
      <c r="C32" s="185"/>
      <c r="D32" s="179">
        <v>0.0</v>
      </c>
      <c r="E32" s="179">
        <v>0.0</v>
      </c>
      <c r="F32" s="178"/>
      <c r="G32" s="185"/>
      <c r="H32" s="185"/>
      <c r="I32" s="185"/>
      <c r="J32" s="215"/>
      <c r="K32" s="215"/>
      <c r="L32" s="215"/>
      <c r="M32" s="215"/>
      <c r="N32" s="215"/>
      <c r="O32" s="215"/>
      <c r="P32" s="184">
        <f t="shared" si="1"/>
        <v>0</v>
      </c>
    </row>
    <row r="33">
      <c r="A33" s="176">
        <v>29.0</v>
      </c>
      <c r="B33" s="185"/>
      <c r="C33" s="185"/>
      <c r="D33" s="179">
        <v>0.0</v>
      </c>
      <c r="E33" s="179">
        <v>0.0</v>
      </c>
      <c r="F33" s="178"/>
      <c r="G33" s="185"/>
      <c r="H33" s="185"/>
      <c r="I33" s="185"/>
      <c r="J33" s="215"/>
      <c r="K33" s="215"/>
      <c r="L33" s="215"/>
      <c r="M33" s="215"/>
      <c r="N33" s="215"/>
      <c r="O33" s="215"/>
      <c r="P33" s="184">
        <f t="shared" si="1"/>
        <v>0</v>
      </c>
    </row>
    <row r="34">
      <c r="A34" s="176">
        <v>30.0</v>
      </c>
      <c r="B34" s="185"/>
      <c r="C34" s="185"/>
      <c r="D34" s="179">
        <v>0.0</v>
      </c>
      <c r="E34" s="179">
        <v>0.0</v>
      </c>
      <c r="F34" s="178"/>
      <c r="G34" s="185"/>
      <c r="H34" s="185"/>
      <c r="I34" s="185"/>
      <c r="J34" s="215"/>
      <c r="K34" s="215"/>
      <c r="L34" s="215"/>
      <c r="M34" s="215"/>
      <c r="N34" s="215"/>
      <c r="O34" s="215"/>
      <c r="P34" s="184">
        <f t="shared" si="1"/>
        <v>0</v>
      </c>
    </row>
    <row r="35">
      <c r="A35" s="176">
        <v>31.0</v>
      </c>
      <c r="B35" s="185"/>
      <c r="C35" s="185"/>
      <c r="D35" s="179">
        <v>0.0</v>
      </c>
      <c r="E35" s="179">
        <v>0.0</v>
      </c>
      <c r="F35" s="178"/>
      <c r="G35" s="185"/>
      <c r="H35" s="185"/>
      <c r="I35" s="185"/>
      <c r="J35" s="215"/>
      <c r="K35" s="215"/>
      <c r="L35" s="215"/>
      <c r="M35" s="215"/>
      <c r="N35" s="215"/>
      <c r="O35" s="215"/>
      <c r="P35" s="184">
        <f t="shared" si="1"/>
        <v>0</v>
      </c>
    </row>
    <row r="36">
      <c r="A36" s="176">
        <v>32.0</v>
      </c>
      <c r="B36" s="185"/>
      <c r="C36" s="185"/>
      <c r="D36" s="179">
        <v>0.0</v>
      </c>
      <c r="E36" s="179">
        <v>0.0</v>
      </c>
      <c r="F36" s="178"/>
      <c r="G36" s="185"/>
      <c r="H36" s="185"/>
      <c r="I36" s="185"/>
      <c r="J36" s="215"/>
      <c r="K36" s="215"/>
      <c r="L36" s="215"/>
      <c r="M36" s="215"/>
      <c r="N36" s="215"/>
      <c r="O36" s="215"/>
      <c r="P36" s="184">
        <f t="shared" si="1"/>
        <v>0</v>
      </c>
    </row>
    <row r="37">
      <c r="A37" s="176">
        <v>33.0</v>
      </c>
      <c r="B37" s="185"/>
      <c r="C37" s="185"/>
      <c r="D37" s="179">
        <v>0.0</v>
      </c>
      <c r="E37" s="179">
        <v>0.0</v>
      </c>
      <c r="F37" s="178"/>
      <c r="G37" s="185"/>
      <c r="H37" s="185"/>
      <c r="I37" s="185"/>
      <c r="J37" s="215"/>
      <c r="K37" s="215"/>
      <c r="L37" s="215"/>
      <c r="M37" s="215"/>
      <c r="N37" s="215"/>
      <c r="O37" s="215"/>
      <c r="P37" s="184">
        <f t="shared" si="1"/>
        <v>0</v>
      </c>
    </row>
    <row r="38">
      <c r="A38" s="176">
        <v>34.0</v>
      </c>
      <c r="B38" s="185"/>
      <c r="C38" s="185"/>
      <c r="D38" s="179">
        <v>0.0</v>
      </c>
      <c r="E38" s="179">
        <v>0.0</v>
      </c>
      <c r="F38" s="178"/>
      <c r="G38" s="185"/>
      <c r="H38" s="185"/>
      <c r="I38" s="185"/>
      <c r="J38" s="215"/>
      <c r="K38" s="215"/>
      <c r="L38" s="215"/>
      <c r="M38" s="215"/>
      <c r="N38" s="215"/>
      <c r="O38" s="215"/>
      <c r="P38" s="184">
        <f t="shared" si="1"/>
        <v>0</v>
      </c>
    </row>
    <row r="39">
      <c r="A39" s="176">
        <v>35.0</v>
      </c>
      <c r="B39" s="185"/>
      <c r="C39" s="185"/>
      <c r="D39" s="179">
        <v>0.0</v>
      </c>
      <c r="E39" s="179">
        <v>0.0</v>
      </c>
      <c r="F39" s="178"/>
      <c r="G39" s="185"/>
      <c r="H39" s="185"/>
      <c r="I39" s="185"/>
      <c r="J39" s="215"/>
      <c r="K39" s="215"/>
      <c r="L39" s="215"/>
      <c r="M39" s="215"/>
      <c r="N39" s="215"/>
      <c r="O39" s="215"/>
      <c r="P39" s="184">
        <f t="shared" si="1"/>
        <v>0</v>
      </c>
    </row>
    <row r="40">
      <c r="A40" s="176">
        <v>36.0</v>
      </c>
      <c r="B40" s="185"/>
      <c r="C40" s="185"/>
      <c r="D40" s="179">
        <v>0.0</v>
      </c>
      <c r="E40" s="179">
        <v>0.0</v>
      </c>
      <c r="F40" s="178"/>
      <c r="G40" s="185"/>
      <c r="H40" s="185"/>
      <c r="I40" s="185"/>
      <c r="J40" s="215"/>
      <c r="K40" s="215"/>
      <c r="L40" s="215"/>
      <c r="M40" s="215"/>
      <c r="N40" s="215"/>
      <c r="O40" s="215"/>
      <c r="P40" s="184">
        <f t="shared" si="1"/>
        <v>0</v>
      </c>
    </row>
    <row r="41">
      <c r="A41" s="176">
        <v>37.0</v>
      </c>
      <c r="B41" s="185"/>
      <c r="C41" s="185"/>
      <c r="D41" s="179">
        <v>0.0</v>
      </c>
      <c r="E41" s="179">
        <v>0.0</v>
      </c>
      <c r="F41" s="178"/>
      <c r="G41" s="185"/>
      <c r="H41" s="185"/>
      <c r="I41" s="185"/>
      <c r="J41" s="215"/>
      <c r="K41" s="215"/>
      <c r="L41" s="215"/>
      <c r="M41" s="215"/>
      <c r="N41" s="215"/>
      <c r="O41" s="215"/>
      <c r="P41" s="184">
        <f t="shared" si="1"/>
        <v>0</v>
      </c>
    </row>
    <row r="42">
      <c r="A42" s="176">
        <v>38.0</v>
      </c>
      <c r="B42" s="185"/>
      <c r="C42" s="185"/>
      <c r="D42" s="179">
        <v>0.0</v>
      </c>
      <c r="E42" s="179">
        <v>0.0</v>
      </c>
      <c r="F42" s="178"/>
      <c r="G42" s="185"/>
      <c r="H42" s="185"/>
      <c r="I42" s="185"/>
      <c r="J42" s="215"/>
      <c r="K42" s="215"/>
      <c r="L42" s="215"/>
      <c r="M42" s="215"/>
      <c r="N42" s="215"/>
      <c r="O42" s="215"/>
      <c r="P42" s="184">
        <f t="shared" si="1"/>
        <v>0</v>
      </c>
    </row>
    <row r="43">
      <c r="A43" s="176">
        <v>39.0</v>
      </c>
      <c r="B43" s="185"/>
      <c r="C43" s="185"/>
      <c r="D43" s="179">
        <v>0.0</v>
      </c>
      <c r="E43" s="179">
        <v>0.0</v>
      </c>
      <c r="F43" s="178"/>
      <c r="G43" s="185"/>
      <c r="H43" s="185"/>
      <c r="I43" s="185"/>
      <c r="J43" s="215"/>
      <c r="K43" s="215"/>
      <c r="L43" s="215"/>
      <c r="M43" s="215"/>
      <c r="N43" s="215"/>
      <c r="O43" s="215"/>
      <c r="P43" s="184">
        <f t="shared" si="1"/>
        <v>0</v>
      </c>
    </row>
    <row r="44">
      <c r="A44" s="176">
        <v>40.0</v>
      </c>
      <c r="B44" s="185"/>
      <c r="C44" s="185"/>
      <c r="D44" s="179">
        <v>0.0</v>
      </c>
      <c r="E44" s="179">
        <v>0.0</v>
      </c>
      <c r="F44" s="178"/>
      <c r="G44" s="185"/>
      <c r="H44" s="185"/>
      <c r="I44" s="185"/>
      <c r="J44" s="215"/>
      <c r="K44" s="215"/>
      <c r="L44" s="215"/>
      <c r="M44" s="215"/>
      <c r="N44" s="215"/>
      <c r="O44" s="215"/>
      <c r="P44" s="184">
        <f t="shared" si="1"/>
        <v>0</v>
      </c>
    </row>
    <row r="45">
      <c r="A45" s="176">
        <v>41.0</v>
      </c>
      <c r="B45" s="185"/>
      <c r="C45" s="185"/>
      <c r="D45" s="179">
        <v>0.0</v>
      </c>
      <c r="E45" s="179">
        <v>0.0</v>
      </c>
      <c r="F45" s="178"/>
      <c r="G45" s="185"/>
      <c r="H45" s="185"/>
      <c r="I45" s="185"/>
      <c r="J45" s="215"/>
      <c r="K45" s="215"/>
      <c r="L45" s="215"/>
      <c r="M45" s="215"/>
      <c r="N45" s="215"/>
      <c r="O45" s="215"/>
      <c r="P45" s="184">
        <f t="shared" si="1"/>
        <v>0</v>
      </c>
    </row>
    <row r="46">
      <c r="A46" s="176">
        <v>42.0</v>
      </c>
      <c r="B46" s="185"/>
      <c r="C46" s="185"/>
      <c r="D46" s="179">
        <v>0.0</v>
      </c>
      <c r="E46" s="179">
        <v>0.0</v>
      </c>
      <c r="F46" s="178"/>
      <c r="G46" s="185"/>
      <c r="H46" s="185"/>
      <c r="I46" s="185"/>
      <c r="J46" s="215"/>
      <c r="K46" s="215"/>
      <c r="L46" s="215"/>
      <c r="M46" s="215"/>
      <c r="N46" s="215"/>
      <c r="O46" s="215"/>
      <c r="P46" s="184">
        <f t="shared" si="1"/>
        <v>0</v>
      </c>
    </row>
    <row r="47">
      <c r="A47" s="176">
        <v>43.0</v>
      </c>
      <c r="B47" s="185"/>
      <c r="C47" s="185"/>
      <c r="D47" s="179">
        <v>0.0</v>
      </c>
      <c r="E47" s="179">
        <v>0.0</v>
      </c>
      <c r="F47" s="178"/>
      <c r="G47" s="185"/>
      <c r="H47" s="185"/>
      <c r="I47" s="185"/>
      <c r="J47" s="215"/>
      <c r="K47" s="215"/>
      <c r="L47" s="215"/>
      <c r="M47" s="215"/>
      <c r="N47" s="215"/>
      <c r="O47" s="215"/>
      <c r="P47" s="184">
        <f t="shared" si="1"/>
        <v>0</v>
      </c>
    </row>
    <row r="48">
      <c r="A48" s="176">
        <v>44.0</v>
      </c>
      <c r="B48" s="185"/>
      <c r="C48" s="185"/>
      <c r="D48" s="179">
        <v>0.0</v>
      </c>
      <c r="E48" s="179">
        <v>0.0</v>
      </c>
      <c r="F48" s="178"/>
      <c r="G48" s="185"/>
      <c r="H48" s="185"/>
      <c r="I48" s="185"/>
      <c r="J48" s="215"/>
      <c r="K48" s="215"/>
      <c r="L48" s="215"/>
      <c r="M48" s="215"/>
      <c r="N48" s="215"/>
      <c r="O48" s="215"/>
      <c r="P48" s="184">
        <f t="shared" si="1"/>
        <v>0</v>
      </c>
    </row>
    <row r="49">
      <c r="A49" s="176">
        <v>45.0</v>
      </c>
      <c r="B49" s="185"/>
      <c r="C49" s="185"/>
      <c r="D49" s="179">
        <v>0.0</v>
      </c>
      <c r="E49" s="179">
        <v>0.0</v>
      </c>
      <c r="F49" s="178"/>
      <c r="G49" s="185"/>
      <c r="H49" s="185"/>
      <c r="I49" s="185"/>
      <c r="J49" s="215"/>
      <c r="K49" s="215"/>
      <c r="L49" s="215"/>
      <c r="M49" s="215"/>
      <c r="N49" s="215"/>
      <c r="O49" s="215"/>
      <c r="P49" s="184">
        <f t="shared" si="1"/>
        <v>0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85"/>
      <c r="G50" s="185"/>
      <c r="H50" s="185"/>
      <c r="I50" s="185"/>
      <c r="J50" s="215"/>
      <c r="K50" s="215"/>
      <c r="L50" s="215"/>
      <c r="M50" s="215"/>
      <c r="N50" s="215"/>
      <c r="O50" s="215"/>
      <c r="P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85"/>
      <c r="G51" s="185"/>
      <c r="H51" s="185"/>
      <c r="I51" s="185"/>
      <c r="J51" s="215"/>
      <c r="K51" s="215"/>
      <c r="L51" s="215"/>
      <c r="M51" s="215"/>
      <c r="N51" s="215"/>
      <c r="O51" s="215"/>
      <c r="P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215"/>
      <c r="K52" s="215"/>
      <c r="L52" s="215"/>
      <c r="M52" s="215"/>
      <c r="N52" s="215"/>
      <c r="O52" s="215"/>
      <c r="P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215"/>
      <c r="K53" s="215"/>
      <c r="L53" s="215"/>
      <c r="M53" s="215"/>
      <c r="N53" s="215"/>
      <c r="O53" s="215"/>
      <c r="P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215"/>
      <c r="K54" s="215"/>
      <c r="L54" s="215"/>
      <c r="M54" s="215"/>
      <c r="N54" s="215"/>
      <c r="O54" s="215"/>
      <c r="P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215"/>
      <c r="K55" s="215"/>
      <c r="L55" s="215"/>
      <c r="M55" s="215"/>
      <c r="N55" s="215"/>
      <c r="O55" s="215"/>
      <c r="P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215"/>
      <c r="K56" s="215"/>
      <c r="L56" s="215"/>
      <c r="M56" s="215"/>
      <c r="N56" s="215"/>
      <c r="O56" s="215"/>
      <c r="P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215"/>
      <c r="K57" s="215"/>
      <c r="L57" s="215"/>
      <c r="M57" s="215"/>
      <c r="N57" s="215"/>
      <c r="O57" s="215"/>
      <c r="P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215"/>
      <c r="K58" s="215"/>
      <c r="L58" s="215"/>
      <c r="M58" s="215"/>
      <c r="N58" s="215"/>
      <c r="O58" s="215"/>
      <c r="P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215"/>
      <c r="K59" s="215"/>
      <c r="L59" s="215"/>
      <c r="M59" s="215"/>
      <c r="N59" s="215"/>
      <c r="O59" s="215"/>
      <c r="P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215"/>
      <c r="K60" s="215"/>
      <c r="L60" s="215"/>
      <c r="M60" s="215"/>
      <c r="N60" s="215"/>
      <c r="O60" s="215"/>
      <c r="P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215"/>
      <c r="K61" s="215"/>
      <c r="L61" s="215"/>
      <c r="M61" s="215"/>
      <c r="N61" s="215"/>
      <c r="O61" s="215"/>
      <c r="P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215"/>
      <c r="K62" s="215"/>
      <c r="L62" s="215"/>
      <c r="M62" s="215"/>
      <c r="N62" s="215"/>
      <c r="O62" s="215"/>
      <c r="P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215"/>
      <c r="K63" s="215"/>
      <c r="L63" s="215"/>
      <c r="M63" s="215"/>
      <c r="N63" s="215"/>
      <c r="O63" s="215"/>
      <c r="P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215"/>
      <c r="K64" s="215"/>
      <c r="L64" s="215"/>
      <c r="M64" s="215"/>
      <c r="N64" s="215"/>
      <c r="O64" s="215"/>
      <c r="P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215"/>
      <c r="K65" s="215"/>
      <c r="L65" s="215"/>
      <c r="M65" s="215"/>
      <c r="N65" s="215"/>
      <c r="O65" s="215"/>
      <c r="P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215"/>
      <c r="K66" s="215"/>
      <c r="L66" s="215"/>
      <c r="M66" s="215"/>
      <c r="N66" s="215"/>
      <c r="O66" s="215"/>
      <c r="P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215"/>
      <c r="K67" s="215"/>
      <c r="L67" s="215"/>
      <c r="M67" s="215"/>
      <c r="N67" s="215"/>
      <c r="O67" s="215"/>
      <c r="P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215"/>
      <c r="K68" s="215"/>
      <c r="L68" s="215"/>
      <c r="M68" s="215"/>
      <c r="N68" s="215"/>
      <c r="O68" s="215"/>
      <c r="P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215"/>
      <c r="K69" s="215"/>
      <c r="L69" s="215"/>
      <c r="M69" s="215"/>
      <c r="N69" s="215"/>
      <c r="O69" s="215"/>
      <c r="P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215"/>
      <c r="K70" s="215"/>
      <c r="L70" s="215"/>
      <c r="M70" s="215"/>
      <c r="N70" s="215"/>
      <c r="O70" s="215"/>
      <c r="P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215"/>
      <c r="K71" s="215"/>
      <c r="L71" s="215"/>
      <c r="M71" s="215"/>
      <c r="N71" s="215"/>
      <c r="O71" s="215"/>
      <c r="P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215"/>
      <c r="K72" s="215"/>
      <c r="L72" s="215"/>
      <c r="M72" s="215"/>
      <c r="N72" s="215"/>
      <c r="O72" s="215"/>
      <c r="P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215"/>
      <c r="K73" s="215"/>
      <c r="L73" s="215"/>
      <c r="M73" s="215"/>
      <c r="N73" s="215"/>
      <c r="O73" s="215"/>
      <c r="P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215"/>
      <c r="K74" s="215"/>
      <c r="L74" s="215"/>
      <c r="M74" s="215"/>
      <c r="N74" s="215"/>
      <c r="O74" s="215"/>
      <c r="P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215"/>
      <c r="K75" s="215"/>
      <c r="L75" s="215"/>
      <c r="M75" s="215"/>
      <c r="N75" s="215"/>
      <c r="O75" s="215"/>
      <c r="P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215"/>
      <c r="K76" s="215"/>
      <c r="L76" s="215"/>
      <c r="M76" s="215"/>
      <c r="N76" s="215"/>
      <c r="O76" s="215"/>
      <c r="P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215"/>
      <c r="K77" s="215"/>
      <c r="L77" s="215"/>
      <c r="M77" s="215"/>
      <c r="N77" s="215"/>
      <c r="O77" s="215"/>
      <c r="P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215"/>
      <c r="K78" s="215"/>
      <c r="L78" s="215"/>
      <c r="M78" s="215"/>
      <c r="N78" s="215"/>
      <c r="O78" s="215"/>
      <c r="P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215"/>
      <c r="K79" s="215"/>
      <c r="L79" s="215"/>
      <c r="M79" s="215"/>
      <c r="N79" s="215"/>
      <c r="O79" s="215"/>
      <c r="P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215"/>
      <c r="K80" s="215"/>
      <c r="L80" s="215"/>
      <c r="M80" s="215"/>
      <c r="N80" s="215"/>
      <c r="O80" s="215"/>
      <c r="P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215"/>
      <c r="K81" s="215"/>
      <c r="L81" s="215"/>
      <c r="M81" s="215"/>
      <c r="N81" s="215"/>
      <c r="O81" s="215"/>
      <c r="P81" s="184">
        <f t="shared" si="1"/>
        <v>0</v>
      </c>
    </row>
  </sheetData>
  <mergeCells count="17"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A1:P2"/>
    <mergeCell ref="A3:A4"/>
    <mergeCell ref="B3:B4"/>
    <mergeCell ref="C3:C4"/>
    <mergeCell ref="D3:D4"/>
    <mergeCell ref="E3:E4"/>
    <mergeCell ref="F3:F4"/>
  </mergeCells>
  <conditionalFormatting sqref="F5:F500 D54:D96">
    <cfRule type="containsText" dxfId="7" priority="1" operator="containsText" text="oui">
      <formula>NOT(ISERROR(SEARCH(("oui"),(F5))))</formula>
    </cfRule>
  </conditionalFormatting>
  <conditionalFormatting sqref="F5:F500 D54:D96">
    <cfRule type="containsText" dxfId="6" priority="2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printOptions gridLines="1" horizontalCentered="1"/>
  <pageMargins bottom="0.75" footer="0.0" header="0.0" left="0.7" right="0.7" top="0.75"/>
  <pageSetup paperSize="9" cellComments="atEnd" orientation="landscape" pageOrder="overThenDown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4" max="4" width="20.38"/>
    <col customWidth="1" min="5" max="5" width="16.38"/>
    <col customWidth="1" min="10" max="10" width="14.0"/>
    <col customWidth="1" min="11" max="11" width="13.63"/>
    <col customWidth="1" min="12" max="12" width="31.5"/>
    <col customWidth="1" min="13" max="13" width="18.75"/>
    <col customWidth="1" min="14" max="14" width="19.5"/>
  </cols>
  <sheetData>
    <row r="1">
      <c r="A1" s="170" t="s">
        <v>254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3" t="s">
        <v>125</v>
      </c>
      <c r="G3" s="174" t="s">
        <v>255</v>
      </c>
      <c r="H3" s="174" t="s">
        <v>256</v>
      </c>
      <c r="I3" s="257" t="s">
        <v>257</v>
      </c>
      <c r="J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  <c r="L4" s="248" t="s">
        <v>141</v>
      </c>
      <c r="M4" s="182"/>
    </row>
    <row r="5">
      <c r="A5" s="176">
        <v>1.0</v>
      </c>
      <c r="B5" s="185"/>
      <c r="C5" s="185"/>
      <c r="D5" s="188">
        <v>0.4791666666666667</v>
      </c>
      <c r="E5" s="188">
        <v>0.4847222222222222</v>
      </c>
      <c r="F5" s="180" t="s">
        <v>130</v>
      </c>
      <c r="G5" s="180" t="s">
        <v>130</v>
      </c>
      <c r="H5" s="180">
        <v>6.0</v>
      </c>
      <c r="I5" s="180">
        <v>3.9</v>
      </c>
      <c r="J5" s="184">
        <f t="shared" ref="J5:J96" si="1">E5-D5</f>
        <v>0.005555555556</v>
      </c>
      <c r="K5" s="184"/>
      <c r="L5" s="249">
        <f>COUNTIF(F5:F81,"OUI")</f>
        <v>22</v>
      </c>
      <c r="M5" s="272" t="s">
        <v>109</v>
      </c>
    </row>
    <row r="6">
      <c r="A6" s="176">
        <v>2.0</v>
      </c>
      <c r="B6" s="185"/>
      <c r="C6" s="185"/>
      <c r="D6" s="188">
        <v>0.4826388888888889</v>
      </c>
      <c r="E6" s="188">
        <v>0.48680555555555555</v>
      </c>
      <c r="F6" s="180" t="s">
        <v>130</v>
      </c>
      <c r="G6" s="180" t="s">
        <v>130</v>
      </c>
      <c r="H6" s="180">
        <v>6.0</v>
      </c>
      <c r="I6" s="180">
        <v>4.0</v>
      </c>
      <c r="J6" s="184">
        <f t="shared" si="1"/>
        <v>0.004166666667</v>
      </c>
      <c r="L6" s="182"/>
      <c r="M6" s="182"/>
    </row>
    <row r="7">
      <c r="A7" s="176">
        <v>3.0</v>
      </c>
      <c r="B7" s="185"/>
      <c r="C7" s="185"/>
      <c r="D7" s="207">
        <v>0.4909722222222222</v>
      </c>
      <c r="E7" s="188">
        <v>0.49375</v>
      </c>
      <c r="F7" s="180" t="s">
        <v>130</v>
      </c>
      <c r="G7" s="180" t="s">
        <v>130</v>
      </c>
      <c r="H7" s="180">
        <v>6.0</v>
      </c>
      <c r="I7" s="180">
        <v>4.065</v>
      </c>
      <c r="J7" s="184">
        <f t="shared" si="1"/>
        <v>0.002777777778</v>
      </c>
      <c r="L7" s="248" t="s">
        <v>142</v>
      </c>
      <c r="M7" s="182"/>
    </row>
    <row r="8">
      <c r="A8" s="176">
        <v>4.0</v>
      </c>
      <c r="B8" s="185"/>
      <c r="C8" s="185"/>
      <c r="D8" s="188">
        <v>0.49375</v>
      </c>
      <c r="E8" s="188">
        <v>0.49583333333333335</v>
      </c>
      <c r="F8" s="180" t="s">
        <v>130</v>
      </c>
      <c r="G8" s="180" t="s">
        <v>130</v>
      </c>
      <c r="H8" s="180">
        <v>6.0</v>
      </c>
      <c r="I8" s="180">
        <v>4.093</v>
      </c>
      <c r="J8" s="184">
        <f t="shared" si="1"/>
        <v>0.002083333333</v>
      </c>
      <c r="L8" s="251">
        <f>COUNTIF(F5:F84,"NON")+L5</f>
        <v>22</v>
      </c>
      <c r="M8" s="182"/>
    </row>
    <row r="9">
      <c r="A9" s="176">
        <v>5.0</v>
      </c>
      <c r="B9" s="185"/>
      <c r="C9" s="185"/>
      <c r="D9" s="188">
        <v>0.4951388888888889</v>
      </c>
      <c r="E9" s="188">
        <v>0.49722222222222223</v>
      </c>
      <c r="F9" s="180" t="s">
        <v>130</v>
      </c>
      <c r="G9" s="180" t="s">
        <v>130</v>
      </c>
      <c r="H9" s="180">
        <v>6.0</v>
      </c>
      <c r="I9" s="180">
        <v>4.067</v>
      </c>
      <c r="J9" s="184">
        <f t="shared" si="1"/>
        <v>0.002083333333</v>
      </c>
    </row>
    <row r="10">
      <c r="A10" s="176">
        <v>6.0</v>
      </c>
      <c r="B10" s="185"/>
      <c r="C10" s="185"/>
      <c r="D10" s="188">
        <v>0.4965277777777778</v>
      </c>
      <c r="E10" s="188">
        <v>0.4986111111111111</v>
      </c>
      <c r="F10" s="180" t="s">
        <v>130</v>
      </c>
      <c r="G10" s="180" t="s">
        <v>130</v>
      </c>
      <c r="H10" s="180">
        <v>6.0</v>
      </c>
      <c r="I10" s="180">
        <v>4.078</v>
      </c>
      <c r="J10" s="184">
        <f t="shared" si="1"/>
        <v>0.002083333333</v>
      </c>
    </row>
    <row r="11">
      <c r="A11" s="176">
        <v>7.0</v>
      </c>
      <c r="B11" s="185"/>
      <c r="C11" s="185"/>
      <c r="D11" s="188">
        <v>0.4979166666666667</v>
      </c>
      <c r="E11" s="188">
        <v>0.5013888888888889</v>
      </c>
      <c r="F11" s="180" t="s">
        <v>130</v>
      </c>
      <c r="G11" s="180" t="s">
        <v>130</v>
      </c>
      <c r="H11" s="180">
        <v>6.0</v>
      </c>
      <c r="I11" s="180">
        <v>4.075</v>
      </c>
      <c r="J11" s="184">
        <f t="shared" si="1"/>
        <v>0.003472222222</v>
      </c>
    </row>
    <row r="12">
      <c r="A12" s="176">
        <v>8.0</v>
      </c>
      <c r="B12" s="185"/>
      <c r="C12" s="185"/>
      <c r="D12" s="188">
        <v>0.5</v>
      </c>
      <c r="E12" s="188">
        <v>0.5034722222222222</v>
      </c>
      <c r="F12" s="180" t="s">
        <v>130</v>
      </c>
      <c r="G12" s="180" t="s">
        <v>130</v>
      </c>
      <c r="H12" s="180">
        <v>6.02</v>
      </c>
      <c r="I12" s="180">
        <v>4.088</v>
      </c>
      <c r="J12" s="184">
        <f t="shared" si="1"/>
        <v>0.003472222222</v>
      </c>
    </row>
    <row r="13">
      <c r="A13" s="176">
        <v>9.0</v>
      </c>
      <c r="B13" s="185"/>
      <c r="C13" s="185"/>
      <c r="D13" s="188">
        <v>0.5027777777777778</v>
      </c>
      <c r="E13" s="188">
        <v>0.5048611111111111</v>
      </c>
      <c r="F13" s="180" t="s">
        <v>130</v>
      </c>
      <c r="G13" s="180" t="s">
        <v>130</v>
      </c>
      <c r="H13" s="180">
        <v>6.0</v>
      </c>
      <c r="I13" s="180">
        <v>4.03</v>
      </c>
      <c r="J13" s="184">
        <f t="shared" si="1"/>
        <v>0.002083333333</v>
      </c>
    </row>
    <row r="14">
      <c r="A14" s="176">
        <v>10.0</v>
      </c>
      <c r="B14" s="185"/>
      <c r="C14" s="185"/>
      <c r="D14" s="188">
        <v>0.5041666666666667</v>
      </c>
      <c r="E14" s="188">
        <v>0.50625</v>
      </c>
      <c r="F14" s="180" t="s">
        <v>130</v>
      </c>
      <c r="G14" s="180" t="s">
        <v>130</v>
      </c>
      <c r="H14" s="180">
        <v>6.0</v>
      </c>
      <c r="I14" s="180">
        <v>4.081</v>
      </c>
      <c r="J14" s="184">
        <f t="shared" si="1"/>
        <v>0.002083333333</v>
      </c>
    </row>
    <row r="15">
      <c r="A15" s="176">
        <v>11.0</v>
      </c>
      <c r="B15" s="185"/>
      <c r="C15" s="185"/>
      <c r="D15" s="188">
        <v>0.5055555555555555</v>
      </c>
      <c r="E15" s="188">
        <v>0.5083333333333333</v>
      </c>
      <c r="F15" s="180" t="s">
        <v>130</v>
      </c>
      <c r="G15" s="180" t="s">
        <v>130</v>
      </c>
      <c r="H15" s="180">
        <v>6.0</v>
      </c>
      <c r="I15" s="180">
        <v>3.98</v>
      </c>
      <c r="J15" s="184">
        <f t="shared" si="1"/>
        <v>0.002777777778</v>
      </c>
    </row>
    <row r="16">
      <c r="A16" s="176">
        <v>12.0</v>
      </c>
      <c r="B16" s="185"/>
      <c r="C16" s="185"/>
      <c r="D16" s="188">
        <v>0.5076388888888889</v>
      </c>
      <c r="E16" s="188">
        <v>0.5097222222222222</v>
      </c>
      <c r="F16" s="180" t="s">
        <v>130</v>
      </c>
      <c r="G16" s="180" t="s">
        <v>130</v>
      </c>
      <c r="H16" s="180">
        <v>6.0</v>
      </c>
      <c r="I16" s="180">
        <v>4.0</v>
      </c>
      <c r="J16" s="184">
        <f t="shared" si="1"/>
        <v>0.002083333333</v>
      </c>
      <c r="L16" s="81" t="s">
        <v>131</v>
      </c>
      <c r="M16" s="81" t="s">
        <v>132</v>
      </c>
      <c r="N16" s="81" t="s">
        <v>133</v>
      </c>
      <c r="O16" s="81" t="s">
        <v>134</v>
      </c>
      <c r="P16" s="81" t="s">
        <v>135</v>
      </c>
    </row>
    <row r="17">
      <c r="A17" s="176">
        <v>13.0</v>
      </c>
      <c r="B17" s="185"/>
      <c r="C17" s="185"/>
      <c r="D17" s="188">
        <v>0.5090277777777777</v>
      </c>
      <c r="E17" s="188">
        <v>0.5104166666666666</v>
      </c>
      <c r="F17" s="180" t="s">
        <v>130</v>
      </c>
      <c r="G17" s="180" t="s">
        <v>130</v>
      </c>
      <c r="H17" s="180">
        <v>6.0</v>
      </c>
      <c r="I17" s="180">
        <v>4.0</v>
      </c>
      <c r="J17" s="184">
        <f t="shared" si="1"/>
        <v>0.001388888889</v>
      </c>
      <c r="L17" s="146">
        <f>COUNTA(F5:F92)</f>
        <v>22</v>
      </c>
      <c r="M17" s="147">
        <f>COUNTIF(F5:F93,"non")</f>
        <v>0</v>
      </c>
      <c r="N17" s="147">
        <f>COUNTIF(F5:F92,"oui")</f>
        <v>22</v>
      </c>
      <c r="O17" s="275">
        <f>(L17-M17)/L17</f>
        <v>1</v>
      </c>
      <c r="P17" s="148">
        <f>AVERAGEIF(J$5:J$200,"&lt;&gt;0")</f>
        <v>0.002272727273</v>
      </c>
    </row>
    <row r="18">
      <c r="A18" s="176">
        <v>14.0</v>
      </c>
      <c r="B18" s="185"/>
      <c r="C18" s="185"/>
      <c r="D18" s="188">
        <v>0.5680555555555555</v>
      </c>
      <c r="E18" s="188">
        <v>0.5701388888888889</v>
      </c>
      <c r="F18" s="180" t="s">
        <v>130</v>
      </c>
      <c r="G18" s="180" t="s">
        <v>130</v>
      </c>
      <c r="H18" s="180">
        <v>6.0</v>
      </c>
      <c r="I18" s="180">
        <v>4.0</v>
      </c>
      <c r="J18" s="184">
        <f t="shared" si="1"/>
        <v>0.002083333333</v>
      </c>
    </row>
    <row r="19">
      <c r="A19" s="176">
        <v>15.0</v>
      </c>
      <c r="B19" s="185"/>
      <c r="C19" s="185"/>
      <c r="D19" s="188">
        <v>0.5701388888888889</v>
      </c>
      <c r="E19" s="188">
        <v>0.5715277777777777</v>
      </c>
      <c r="F19" s="180" t="s">
        <v>130</v>
      </c>
      <c r="G19" s="180" t="s">
        <v>130</v>
      </c>
      <c r="H19" s="180">
        <v>6.0</v>
      </c>
      <c r="I19" s="180">
        <v>4.0</v>
      </c>
      <c r="J19" s="184">
        <f t="shared" si="1"/>
        <v>0.001388888889</v>
      </c>
    </row>
    <row r="20">
      <c r="A20" s="176">
        <v>16.0</v>
      </c>
      <c r="B20" s="185"/>
      <c r="C20" s="185"/>
      <c r="D20" s="188">
        <v>0.5708333333333333</v>
      </c>
      <c r="E20" s="188">
        <v>0.5722222222222222</v>
      </c>
      <c r="F20" s="180" t="s">
        <v>130</v>
      </c>
      <c r="G20" s="180" t="s">
        <v>130</v>
      </c>
      <c r="H20" s="180">
        <v>6.0</v>
      </c>
      <c r="I20" s="180">
        <v>4.0</v>
      </c>
      <c r="J20" s="184">
        <f t="shared" si="1"/>
        <v>0.001388888889</v>
      </c>
    </row>
    <row r="21">
      <c r="A21" s="176">
        <v>17.0</v>
      </c>
      <c r="B21" s="185"/>
      <c r="C21" s="185"/>
      <c r="D21" s="188">
        <v>0.5722222222222222</v>
      </c>
      <c r="E21" s="188">
        <v>0.5736111111111111</v>
      </c>
      <c r="F21" s="180" t="s">
        <v>130</v>
      </c>
      <c r="G21" s="180" t="s">
        <v>130</v>
      </c>
      <c r="H21" s="180">
        <v>6.0</v>
      </c>
      <c r="I21" s="180">
        <v>4.0</v>
      </c>
      <c r="J21" s="184">
        <f t="shared" si="1"/>
        <v>0.001388888889</v>
      </c>
    </row>
    <row r="22">
      <c r="A22" s="176">
        <v>18.0</v>
      </c>
      <c r="B22" s="185"/>
      <c r="C22" s="185"/>
      <c r="D22" s="188">
        <v>0.575</v>
      </c>
      <c r="E22" s="188">
        <v>0.5763888888888888</v>
      </c>
      <c r="F22" s="180" t="s">
        <v>130</v>
      </c>
      <c r="G22" s="180" t="s">
        <v>130</v>
      </c>
      <c r="H22" s="180">
        <v>6.0</v>
      </c>
      <c r="I22" s="180">
        <v>4.0</v>
      </c>
      <c r="J22" s="184">
        <f t="shared" si="1"/>
        <v>0.001388888889</v>
      </c>
    </row>
    <row r="23">
      <c r="A23" s="176">
        <v>19.0</v>
      </c>
      <c r="B23" s="185"/>
      <c r="C23" s="185"/>
      <c r="D23" s="188">
        <v>0.5784722222222223</v>
      </c>
      <c r="E23" s="188">
        <v>0.5791666666666667</v>
      </c>
      <c r="F23" s="180" t="s">
        <v>130</v>
      </c>
      <c r="G23" s="180" t="s">
        <v>130</v>
      </c>
      <c r="H23" s="180">
        <v>6.0</v>
      </c>
      <c r="I23" s="180">
        <v>4.0</v>
      </c>
      <c r="J23" s="184">
        <f t="shared" si="1"/>
        <v>0.0006944444444</v>
      </c>
    </row>
    <row r="24">
      <c r="A24" s="176">
        <v>20.0</v>
      </c>
      <c r="B24" s="185"/>
      <c r="C24" s="185"/>
      <c r="D24" s="188">
        <v>0.5791666666666667</v>
      </c>
      <c r="E24" s="188">
        <v>0.5805555555555556</v>
      </c>
      <c r="F24" s="180" t="s">
        <v>130</v>
      </c>
      <c r="G24" s="180" t="s">
        <v>130</v>
      </c>
      <c r="H24" s="180">
        <v>6.0</v>
      </c>
      <c r="I24" s="180">
        <v>4.0</v>
      </c>
      <c r="J24" s="184">
        <f t="shared" si="1"/>
        <v>0.001388888889</v>
      </c>
    </row>
    <row r="25">
      <c r="A25" s="176">
        <v>21.0</v>
      </c>
      <c r="B25" s="185"/>
      <c r="C25" s="185"/>
      <c r="D25" s="188">
        <v>0.5798611111111112</v>
      </c>
      <c r="E25" s="188">
        <v>0.5819444444444445</v>
      </c>
      <c r="F25" s="180" t="s">
        <v>130</v>
      </c>
      <c r="G25" s="180" t="s">
        <v>130</v>
      </c>
      <c r="H25" s="180">
        <v>6.0</v>
      </c>
      <c r="I25" s="180">
        <v>4.0</v>
      </c>
      <c r="J25" s="184">
        <f t="shared" si="1"/>
        <v>0.002083333333</v>
      </c>
    </row>
    <row r="26">
      <c r="A26" s="176">
        <v>22.0</v>
      </c>
      <c r="B26" s="185"/>
      <c r="C26" s="185"/>
      <c r="D26" s="188">
        <v>0.58125</v>
      </c>
      <c r="E26" s="231">
        <v>0.5833333333333334</v>
      </c>
      <c r="F26" s="180" t="s">
        <v>130</v>
      </c>
      <c r="G26" s="180" t="s">
        <v>130</v>
      </c>
      <c r="H26" s="180">
        <v>6.0</v>
      </c>
      <c r="I26" s="180">
        <v>4.0</v>
      </c>
      <c r="J26" s="184">
        <f t="shared" si="1"/>
        <v>0.002083333333</v>
      </c>
    </row>
    <row r="27">
      <c r="A27" s="176">
        <v>23.0</v>
      </c>
      <c r="B27" s="185"/>
      <c r="C27" s="185"/>
      <c r="D27" s="179">
        <v>0.0</v>
      </c>
      <c r="E27" s="179">
        <v>0.0</v>
      </c>
      <c r="F27" s="178"/>
      <c r="G27" s="185"/>
      <c r="H27" s="185"/>
      <c r="I27" s="185"/>
      <c r="J27" s="184">
        <f t="shared" si="1"/>
        <v>0</v>
      </c>
    </row>
    <row r="28">
      <c r="A28" s="176">
        <v>24.0</v>
      </c>
      <c r="B28" s="185"/>
      <c r="C28" s="185"/>
      <c r="D28" s="179">
        <v>0.0</v>
      </c>
      <c r="E28" s="179">
        <v>0.0</v>
      </c>
      <c r="F28" s="178"/>
      <c r="G28" s="185"/>
      <c r="H28" s="185"/>
      <c r="I28" s="185"/>
      <c r="J28" s="184">
        <f t="shared" si="1"/>
        <v>0</v>
      </c>
    </row>
    <row r="29">
      <c r="A29" s="176">
        <v>25.0</v>
      </c>
      <c r="B29" s="185"/>
      <c r="C29" s="185"/>
      <c r="D29" s="179">
        <v>0.0</v>
      </c>
      <c r="E29" s="179">
        <v>0.0</v>
      </c>
      <c r="F29" s="178"/>
      <c r="G29" s="185"/>
      <c r="H29" s="185"/>
      <c r="I29" s="185"/>
      <c r="J29" s="184">
        <f t="shared" si="1"/>
        <v>0</v>
      </c>
    </row>
    <row r="30">
      <c r="A30" s="176">
        <v>26.0</v>
      </c>
      <c r="B30" s="185"/>
      <c r="C30" s="185"/>
      <c r="D30" s="179">
        <v>0.0</v>
      </c>
      <c r="E30" s="179">
        <v>0.0</v>
      </c>
      <c r="F30" s="178"/>
      <c r="G30" s="185"/>
      <c r="H30" s="185"/>
      <c r="I30" s="185"/>
      <c r="J30" s="184">
        <f t="shared" si="1"/>
        <v>0</v>
      </c>
    </row>
    <row r="31">
      <c r="A31" s="176">
        <v>27.0</v>
      </c>
      <c r="B31" s="185"/>
      <c r="C31" s="185"/>
      <c r="D31" s="179">
        <v>0.0</v>
      </c>
      <c r="E31" s="179">
        <v>0.0</v>
      </c>
      <c r="F31" s="178"/>
      <c r="G31" s="185"/>
      <c r="H31" s="185"/>
      <c r="I31" s="185"/>
      <c r="J31" s="184">
        <f t="shared" si="1"/>
        <v>0</v>
      </c>
    </row>
    <row r="32">
      <c r="A32" s="176">
        <v>28.0</v>
      </c>
      <c r="B32" s="185"/>
      <c r="C32" s="185"/>
      <c r="D32" s="179">
        <v>0.0</v>
      </c>
      <c r="E32" s="179">
        <v>0.0</v>
      </c>
      <c r="F32" s="178"/>
      <c r="G32" s="185"/>
      <c r="H32" s="185"/>
      <c r="I32" s="185"/>
      <c r="J32" s="184">
        <f t="shared" si="1"/>
        <v>0</v>
      </c>
    </row>
    <row r="33">
      <c r="A33" s="176">
        <v>29.0</v>
      </c>
      <c r="B33" s="185"/>
      <c r="C33" s="185"/>
      <c r="D33" s="179">
        <v>0.0</v>
      </c>
      <c r="E33" s="179">
        <v>0.0</v>
      </c>
      <c r="F33" s="178"/>
      <c r="G33" s="185"/>
      <c r="H33" s="185"/>
      <c r="I33" s="185"/>
      <c r="J33" s="184">
        <f t="shared" si="1"/>
        <v>0</v>
      </c>
    </row>
    <row r="34">
      <c r="A34" s="176">
        <v>30.0</v>
      </c>
      <c r="B34" s="185"/>
      <c r="C34" s="185"/>
      <c r="D34" s="179">
        <v>0.0</v>
      </c>
      <c r="E34" s="179">
        <v>0.0</v>
      </c>
      <c r="F34" s="178"/>
      <c r="G34" s="185"/>
      <c r="H34" s="185"/>
      <c r="I34" s="185"/>
      <c r="J34" s="184">
        <f t="shared" si="1"/>
        <v>0</v>
      </c>
    </row>
    <row r="35">
      <c r="A35" s="176">
        <v>31.0</v>
      </c>
      <c r="B35" s="185"/>
      <c r="C35" s="185"/>
      <c r="D35" s="179">
        <v>0.0</v>
      </c>
      <c r="E35" s="179">
        <v>0.0</v>
      </c>
      <c r="F35" s="178"/>
      <c r="G35" s="185"/>
      <c r="H35" s="185"/>
      <c r="I35" s="185"/>
      <c r="J35" s="184">
        <f t="shared" si="1"/>
        <v>0</v>
      </c>
    </row>
    <row r="36">
      <c r="A36" s="176">
        <v>32.0</v>
      </c>
      <c r="B36" s="185"/>
      <c r="C36" s="185"/>
      <c r="D36" s="179">
        <v>0.0</v>
      </c>
      <c r="E36" s="179">
        <v>0.0</v>
      </c>
      <c r="F36" s="178"/>
      <c r="G36" s="185"/>
      <c r="H36" s="185"/>
      <c r="I36" s="185"/>
      <c r="J36" s="184">
        <f t="shared" si="1"/>
        <v>0</v>
      </c>
    </row>
    <row r="37">
      <c r="A37" s="176">
        <v>33.0</v>
      </c>
      <c r="B37" s="185"/>
      <c r="C37" s="185"/>
      <c r="D37" s="179">
        <v>0.0</v>
      </c>
      <c r="E37" s="179">
        <v>0.0</v>
      </c>
      <c r="F37" s="178"/>
      <c r="G37" s="185"/>
      <c r="H37" s="185"/>
      <c r="I37" s="185"/>
      <c r="J37" s="184">
        <f t="shared" si="1"/>
        <v>0</v>
      </c>
    </row>
    <row r="38">
      <c r="A38" s="176">
        <v>34.0</v>
      </c>
      <c r="B38" s="185"/>
      <c r="C38" s="185"/>
      <c r="D38" s="179">
        <v>0.0</v>
      </c>
      <c r="E38" s="179">
        <v>0.0</v>
      </c>
      <c r="F38" s="178"/>
      <c r="G38" s="185"/>
      <c r="H38" s="185"/>
      <c r="I38" s="185"/>
      <c r="J38" s="184">
        <f t="shared" si="1"/>
        <v>0</v>
      </c>
    </row>
    <row r="39">
      <c r="A39" s="176">
        <v>35.0</v>
      </c>
      <c r="B39" s="185"/>
      <c r="C39" s="185"/>
      <c r="D39" s="179">
        <v>0.0</v>
      </c>
      <c r="E39" s="179">
        <v>0.0</v>
      </c>
      <c r="F39" s="178"/>
      <c r="G39" s="185"/>
      <c r="H39" s="185"/>
      <c r="I39" s="185"/>
      <c r="J39" s="184">
        <f t="shared" si="1"/>
        <v>0</v>
      </c>
    </row>
    <row r="40">
      <c r="A40" s="176">
        <v>36.0</v>
      </c>
      <c r="B40" s="185"/>
      <c r="C40" s="185"/>
      <c r="D40" s="179">
        <v>0.0</v>
      </c>
      <c r="E40" s="179">
        <v>0.0</v>
      </c>
      <c r="F40" s="178"/>
      <c r="G40" s="185"/>
      <c r="H40" s="185"/>
      <c r="I40" s="185"/>
      <c r="J40" s="184">
        <f t="shared" si="1"/>
        <v>0</v>
      </c>
    </row>
    <row r="41">
      <c r="A41" s="176">
        <v>37.0</v>
      </c>
      <c r="B41" s="185"/>
      <c r="C41" s="185"/>
      <c r="D41" s="179">
        <v>0.0</v>
      </c>
      <c r="E41" s="179">
        <v>0.0</v>
      </c>
      <c r="F41" s="178"/>
      <c r="G41" s="185"/>
      <c r="H41" s="185"/>
      <c r="I41" s="185"/>
      <c r="J41" s="184">
        <f t="shared" si="1"/>
        <v>0</v>
      </c>
    </row>
    <row r="42">
      <c r="A42" s="176">
        <v>38.0</v>
      </c>
      <c r="B42" s="185"/>
      <c r="C42" s="185"/>
      <c r="D42" s="179">
        <v>0.0</v>
      </c>
      <c r="E42" s="179">
        <v>0.0</v>
      </c>
      <c r="F42" s="178"/>
      <c r="G42" s="185"/>
      <c r="H42" s="185"/>
      <c r="I42" s="185"/>
      <c r="J42" s="184">
        <f t="shared" si="1"/>
        <v>0</v>
      </c>
    </row>
    <row r="43">
      <c r="A43" s="176">
        <v>39.0</v>
      </c>
      <c r="B43" s="185"/>
      <c r="C43" s="185"/>
      <c r="D43" s="179">
        <v>0.0</v>
      </c>
      <c r="E43" s="179">
        <v>0.0</v>
      </c>
      <c r="F43" s="178"/>
      <c r="G43" s="185"/>
      <c r="H43" s="185"/>
      <c r="I43" s="185"/>
      <c r="J43" s="184">
        <f t="shared" si="1"/>
        <v>0</v>
      </c>
    </row>
    <row r="44">
      <c r="A44" s="176">
        <v>40.0</v>
      </c>
      <c r="B44" s="185"/>
      <c r="C44" s="185"/>
      <c r="D44" s="179">
        <v>0.0</v>
      </c>
      <c r="E44" s="179">
        <v>0.0</v>
      </c>
      <c r="F44" s="178"/>
      <c r="G44" s="185"/>
      <c r="H44" s="185"/>
      <c r="I44" s="185"/>
      <c r="J44" s="184">
        <f t="shared" si="1"/>
        <v>0</v>
      </c>
    </row>
    <row r="45">
      <c r="A45" s="176">
        <v>41.0</v>
      </c>
      <c r="B45" s="185"/>
      <c r="C45" s="185"/>
      <c r="D45" s="179">
        <v>0.0</v>
      </c>
      <c r="E45" s="179">
        <v>0.0</v>
      </c>
      <c r="F45" s="178"/>
      <c r="G45" s="185"/>
      <c r="H45" s="185"/>
      <c r="I45" s="185"/>
      <c r="J45" s="184">
        <f t="shared" si="1"/>
        <v>0</v>
      </c>
    </row>
    <row r="46">
      <c r="A46" s="176">
        <v>42.0</v>
      </c>
      <c r="B46" s="185"/>
      <c r="C46" s="185"/>
      <c r="D46" s="179">
        <v>0.0</v>
      </c>
      <c r="E46" s="179">
        <v>0.0</v>
      </c>
      <c r="F46" s="178"/>
      <c r="G46" s="185"/>
      <c r="H46" s="185"/>
      <c r="I46" s="185"/>
      <c r="J46" s="184">
        <f t="shared" si="1"/>
        <v>0</v>
      </c>
    </row>
    <row r="47">
      <c r="A47" s="176">
        <v>43.0</v>
      </c>
      <c r="B47" s="185"/>
      <c r="C47" s="185"/>
      <c r="D47" s="179">
        <v>0.0</v>
      </c>
      <c r="E47" s="179">
        <v>0.0</v>
      </c>
      <c r="F47" s="178"/>
      <c r="G47" s="185"/>
      <c r="H47" s="185"/>
      <c r="I47" s="185"/>
      <c r="J47" s="184">
        <f t="shared" si="1"/>
        <v>0</v>
      </c>
    </row>
    <row r="48">
      <c r="A48" s="176">
        <v>44.0</v>
      </c>
      <c r="B48" s="185"/>
      <c r="C48" s="185"/>
      <c r="D48" s="179">
        <v>0.0</v>
      </c>
      <c r="E48" s="179">
        <v>0.0</v>
      </c>
      <c r="F48" s="178"/>
      <c r="G48" s="185"/>
      <c r="H48" s="185"/>
      <c r="I48" s="185"/>
      <c r="J48" s="184">
        <f t="shared" si="1"/>
        <v>0</v>
      </c>
    </row>
    <row r="49">
      <c r="A49" s="176">
        <v>45.0</v>
      </c>
      <c r="B49" s="185"/>
      <c r="C49" s="185"/>
      <c r="D49" s="179">
        <v>0.0</v>
      </c>
      <c r="E49" s="179">
        <v>0.0</v>
      </c>
      <c r="F49" s="178"/>
      <c r="G49" s="185"/>
      <c r="H49" s="185"/>
      <c r="I49" s="185"/>
      <c r="J49" s="184">
        <f t="shared" si="1"/>
        <v>0</v>
      </c>
    </row>
    <row r="50">
      <c r="A50" s="176">
        <v>46.0</v>
      </c>
      <c r="B50" s="185"/>
      <c r="C50" s="185"/>
      <c r="D50" s="179">
        <v>0.0</v>
      </c>
      <c r="E50" s="179">
        <v>0.0</v>
      </c>
      <c r="F50" s="185"/>
      <c r="G50" s="185"/>
      <c r="H50" s="185"/>
      <c r="I50" s="185"/>
      <c r="J50" s="184">
        <f t="shared" si="1"/>
        <v>0</v>
      </c>
    </row>
    <row r="51">
      <c r="A51" s="176">
        <v>47.0</v>
      </c>
      <c r="B51" s="185"/>
      <c r="C51" s="185"/>
      <c r="D51" s="179">
        <v>0.0</v>
      </c>
      <c r="E51" s="179">
        <v>0.0</v>
      </c>
      <c r="F51" s="185"/>
      <c r="G51" s="185"/>
      <c r="H51" s="185"/>
      <c r="I51" s="185"/>
      <c r="J51" s="184">
        <f t="shared" si="1"/>
        <v>0</v>
      </c>
    </row>
    <row r="52">
      <c r="A52" s="176">
        <v>48.0</v>
      </c>
      <c r="B52" s="185"/>
      <c r="C52" s="185"/>
      <c r="D52" s="179">
        <v>0.0</v>
      </c>
      <c r="E52" s="179">
        <v>0.0</v>
      </c>
      <c r="F52" s="185"/>
      <c r="G52" s="185"/>
      <c r="H52" s="185"/>
      <c r="I52" s="185"/>
      <c r="J52" s="184">
        <f t="shared" si="1"/>
        <v>0</v>
      </c>
    </row>
    <row r="53">
      <c r="A53" s="176">
        <v>49.0</v>
      </c>
      <c r="B53" s="185"/>
      <c r="C53" s="185"/>
      <c r="D53" s="179">
        <v>0.0</v>
      </c>
      <c r="E53" s="179">
        <v>0.0</v>
      </c>
      <c r="F53" s="185"/>
      <c r="G53" s="185"/>
      <c r="H53" s="185"/>
      <c r="I53" s="185"/>
      <c r="J53" s="184">
        <f t="shared" si="1"/>
        <v>0</v>
      </c>
    </row>
    <row r="54">
      <c r="A54" s="176">
        <v>50.0</v>
      </c>
      <c r="B54" s="185"/>
      <c r="C54" s="185"/>
      <c r="D54" s="179">
        <v>0.0</v>
      </c>
      <c r="E54" s="179">
        <v>0.0</v>
      </c>
      <c r="F54" s="185"/>
      <c r="G54" s="185"/>
      <c r="H54" s="185"/>
      <c r="I54" s="185"/>
      <c r="J54" s="184">
        <f t="shared" si="1"/>
        <v>0</v>
      </c>
    </row>
    <row r="55">
      <c r="A55" s="176">
        <v>51.0</v>
      </c>
      <c r="B55" s="185"/>
      <c r="C55" s="185"/>
      <c r="D55" s="179">
        <v>0.0</v>
      </c>
      <c r="E55" s="179">
        <v>0.0</v>
      </c>
      <c r="F55" s="185"/>
      <c r="G55" s="185"/>
      <c r="H55" s="185"/>
      <c r="I55" s="185"/>
      <c r="J55" s="184">
        <f t="shared" si="1"/>
        <v>0</v>
      </c>
    </row>
    <row r="56">
      <c r="A56" s="176">
        <v>52.0</v>
      </c>
      <c r="B56" s="185"/>
      <c r="C56" s="185"/>
      <c r="D56" s="179">
        <v>0.0</v>
      </c>
      <c r="E56" s="179">
        <v>0.0</v>
      </c>
      <c r="F56" s="185"/>
      <c r="G56" s="185"/>
      <c r="H56" s="185"/>
      <c r="I56" s="185"/>
      <c r="J56" s="184">
        <f t="shared" si="1"/>
        <v>0</v>
      </c>
    </row>
    <row r="57">
      <c r="A57" s="176">
        <v>53.0</v>
      </c>
      <c r="B57" s="185"/>
      <c r="C57" s="185"/>
      <c r="D57" s="179">
        <v>0.0</v>
      </c>
      <c r="E57" s="179">
        <v>0.0</v>
      </c>
      <c r="F57" s="185"/>
      <c r="G57" s="185"/>
      <c r="H57" s="185"/>
      <c r="I57" s="185"/>
      <c r="J57" s="184">
        <f t="shared" si="1"/>
        <v>0</v>
      </c>
    </row>
    <row r="58">
      <c r="A58" s="176">
        <v>54.0</v>
      </c>
      <c r="B58" s="185"/>
      <c r="C58" s="185"/>
      <c r="D58" s="179">
        <v>0.0</v>
      </c>
      <c r="E58" s="179">
        <v>0.0</v>
      </c>
      <c r="F58" s="185"/>
      <c r="G58" s="185"/>
      <c r="H58" s="185"/>
      <c r="I58" s="185"/>
      <c r="J58" s="184">
        <f t="shared" si="1"/>
        <v>0</v>
      </c>
    </row>
    <row r="59">
      <c r="A59" s="176">
        <v>55.0</v>
      </c>
      <c r="B59" s="185"/>
      <c r="C59" s="185"/>
      <c r="D59" s="179">
        <v>0.0</v>
      </c>
      <c r="E59" s="179">
        <v>0.0</v>
      </c>
      <c r="F59" s="185"/>
      <c r="G59" s="185"/>
      <c r="H59" s="185"/>
      <c r="I59" s="185"/>
      <c r="J59" s="184">
        <f t="shared" si="1"/>
        <v>0</v>
      </c>
    </row>
    <row r="60">
      <c r="A60" s="176">
        <v>56.0</v>
      </c>
      <c r="B60" s="185"/>
      <c r="C60" s="185"/>
      <c r="D60" s="179">
        <v>0.0</v>
      </c>
      <c r="E60" s="179">
        <v>0.0</v>
      </c>
      <c r="F60" s="185"/>
      <c r="G60" s="185"/>
      <c r="H60" s="185"/>
      <c r="I60" s="185"/>
      <c r="J60" s="184">
        <f t="shared" si="1"/>
        <v>0</v>
      </c>
    </row>
    <row r="61">
      <c r="A61" s="176">
        <v>57.0</v>
      </c>
      <c r="B61" s="185"/>
      <c r="C61" s="185"/>
      <c r="D61" s="179">
        <v>0.0</v>
      </c>
      <c r="E61" s="179">
        <v>0.0</v>
      </c>
      <c r="F61" s="185"/>
      <c r="G61" s="185"/>
      <c r="H61" s="185"/>
      <c r="I61" s="185"/>
      <c r="J61" s="184">
        <f t="shared" si="1"/>
        <v>0</v>
      </c>
    </row>
    <row r="62">
      <c r="A62" s="176">
        <v>58.0</v>
      </c>
      <c r="B62" s="185"/>
      <c r="C62" s="185"/>
      <c r="D62" s="179">
        <v>0.0</v>
      </c>
      <c r="E62" s="179">
        <v>0.0</v>
      </c>
      <c r="F62" s="185"/>
      <c r="G62" s="185"/>
      <c r="H62" s="185"/>
      <c r="I62" s="185"/>
      <c r="J62" s="184">
        <f t="shared" si="1"/>
        <v>0</v>
      </c>
    </row>
    <row r="63">
      <c r="A63" s="176">
        <v>59.0</v>
      </c>
      <c r="B63" s="185"/>
      <c r="C63" s="185"/>
      <c r="D63" s="179">
        <v>0.0</v>
      </c>
      <c r="E63" s="179">
        <v>0.0</v>
      </c>
      <c r="F63" s="185"/>
      <c r="G63" s="185"/>
      <c r="H63" s="185"/>
      <c r="I63" s="185"/>
      <c r="J63" s="184">
        <f t="shared" si="1"/>
        <v>0</v>
      </c>
    </row>
    <row r="64">
      <c r="A64" s="176">
        <v>60.0</v>
      </c>
      <c r="B64" s="185"/>
      <c r="C64" s="185"/>
      <c r="D64" s="179">
        <v>0.0</v>
      </c>
      <c r="E64" s="179">
        <v>0.0</v>
      </c>
      <c r="F64" s="185"/>
      <c r="G64" s="185"/>
      <c r="H64" s="185"/>
      <c r="I64" s="185"/>
      <c r="J64" s="184">
        <f t="shared" si="1"/>
        <v>0</v>
      </c>
    </row>
    <row r="65">
      <c r="A65" s="176">
        <v>61.0</v>
      </c>
      <c r="B65" s="185"/>
      <c r="C65" s="185"/>
      <c r="D65" s="179">
        <v>0.0</v>
      </c>
      <c r="E65" s="179">
        <v>0.0</v>
      </c>
      <c r="F65" s="185"/>
      <c r="G65" s="185"/>
      <c r="H65" s="185"/>
      <c r="I65" s="185"/>
      <c r="J65" s="184">
        <f t="shared" si="1"/>
        <v>0</v>
      </c>
    </row>
    <row r="66">
      <c r="A66" s="176">
        <v>62.0</v>
      </c>
      <c r="B66" s="185"/>
      <c r="C66" s="185"/>
      <c r="D66" s="179">
        <v>0.0</v>
      </c>
      <c r="E66" s="179">
        <v>0.0</v>
      </c>
      <c r="F66" s="185"/>
      <c r="G66" s="185"/>
      <c r="H66" s="185"/>
      <c r="I66" s="185"/>
      <c r="J66" s="184">
        <f t="shared" si="1"/>
        <v>0</v>
      </c>
    </row>
    <row r="67">
      <c r="A67" s="176">
        <v>63.0</v>
      </c>
      <c r="B67" s="185"/>
      <c r="C67" s="185"/>
      <c r="D67" s="179">
        <v>0.0</v>
      </c>
      <c r="E67" s="179">
        <v>0.0</v>
      </c>
      <c r="F67" s="185"/>
      <c r="G67" s="185"/>
      <c r="H67" s="185"/>
      <c r="I67" s="185"/>
      <c r="J67" s="184">
        <f t="shared" si="1"/>
        <v>0</v>
      </c>
    </row>
    <row r="68">
      <c r="A68" s="176">
        <v>64.0</v>
      </c>
      <c r="B68" s="185"/>
      <c r="C68" s="185"/>
      <c r="D68" s="179">
        <v>0.0</v>
      </c>
      <c r="E68" s="179">
        <v>0.0</v>
      </c>
      <c r="F68" s="185"/>
      <c r="G68" s="185"/>
      <c r="H68" s="185"/>
      <c r="I68" s="185"/>
      <c r="J68" s="184">
        <f t="shared" si="1"/>
        <v>0</v>
      </c>
    </row>
    <row r="69">
      <c r="A69" s="176">
        <v>65.0</v>
      </c>
      <c r="B69" s="185"/>
      <c r="C69" s="185"/>
      <c r="D69" s="179">
        <v>0.0</v>
      </c>
      <c r="E69" s="179">
        <v>0.0</v>
      </c>
      <c r="F69" s="185"/>
      <c r="G69" s="185"/>
      <c r="H69" s="185"/>
      <c r="I69" s="185"/>
      <c r="J69" s="184">
        <f t="shared" si="1"/>
        <v>0</v>
      </c>
    </row>
    <row r="70">
      <c r="A70" s="176">
        <v>66.0</v>
      </c>
      <c r="B70" s="185"/>
      <c r="C70" s="185"/>
      <c r="D70" s="179">
        <v>0.0</v>
      </c>
      <c r="E70" s="179">
        <v>0.0</v>
      </c>
      <c r="F70" s="185"/>
      <c r="G70" s="185"/>
      <c r="H70" s="185"/>
      <c r="I70" s="185"/>
      <c r="J70" s="184">
        <f t="shared" si="1"/>
        <v>0</v>
      </c>
    </row>
    <row r="71">
      <c r="A71" s="176">
        <v>67.0</v>
      </c>
      <c r="B71" s="185"/>
      <c r="C71" s="185"/>
      <c r="D71" s="179">
        <v>0.0</v>
      </c>
      <c r="E71" s="179">
        <v>0.0</v>
      </c>
      <c r="F71" s="185"/>
      <c r="G71" s="185"/>
      <c r="H71" s="185"/>
      <c r="I71" s="185"/>
      <c r="J71" s="184">
        <f t="shared" si="1"/>
        <v>0</v>
      </c>
    </row>
    <row r="72">
      <c r="A72" s="176">
        <v>68.0</v>
      </c>
      <c r="B72" s="185"/>
      <c r="C72" s="185"/>
      <c r="D72" s="179">
        <v>0.0</v>
      </c>
      <c r="E72" s="179">
        <v>0.0</v>
      </c>
      <c r="F72" s="185"/>
      <c r="G72" s="185"/>
      <c r="H72" s="185"/>
      <c r="I72" s="185"/>
      <c r="J72" s="184">
        <f t="shared" si="1"/>
        <v>0</v>
      </c>
    </row>
    <row r="73">
      <c r="A73" s="176">
        <v>69.0</v>
      </c>
      <c r="B73" s="185"/>
      <c r="C73" s="185"/>
      <c r="D73" s="179">
        <v>0.0</v>
      </c>
      <c r="E73" s="179">
        <v>0.0</v>
      </c>
      <c r="F73" s="185"/>
      <c r="G73" s="185"/>
      <c r="H73" s="185"/>
      <c r="I73" s="185"/>
      <c r="J73" s="184">
        <f t="shared" si="1"/>
        <v>0</v>
      </c>
    </row>
    <row r="74">
      <c r="A74" s="176">
        <v>70.0</v>
      </c>
      <c r="B74" s="185"/>
      <c r="C74" s="185"/>
      <c r="D74" s="179">
        <v>0.0</v>
      </c>
      <c r="E74" s="179">
        <v>0.0</v>
      </c>
      <c r="F74" s="185"/>
      <c r="G74" s="185"/>
      <c r="H74" s="185"/>
      <c r="I74" s="185"/>
      <c r="J74" s="184">
        <f t="shared" si="1"/>
        <v>0</v>
      </c>
    </row>
    <row r="75">
      <c r="A75" s="176">
        <v>71.0</v>
      </c>
      <c r="B75" s="185"/>
      <c r="C75" s="185"/>
      <c r="D75" s="179">
        <v>0.0</v>
      </c>
      <c r="E75" s="179">
        <v>0.0</v>
      </c>
      <c r="F75" s="185"/>
      <c r="G75" s="185"/>
      <c r="H75" s="185"/>
      <c r="I75" s="185"/>
      <c r="J75" s="184">
        <f t="shared" si="1"/>
        <v>0</v>
      </c>
    </row>
    <row r="76">
      <c r="A76" s="176">
        <v>72.0</v>
      </c>
      <c r="B76" s="185"/>
      <c r="C76" s="185"/>
      <c r="D76" s="179">
        <v>0.0</v>
      </c>
      <c r="E76" s="179">
        <v>0.0</v>
      </c>
      <c r="F76" s="185"/>
      <c r="G76" s="185"/>
      <c r="H76" s="185"/>
      <c r="I76" s="185"/>
      <c r="J76" s="184">
        <f t="shared" si="1"/>
        <v>0</v>
      </c>
    </row>
    <row r="77">
      <c r="A77" s="176">
        <v>73.0</v>
      </c>
      <c r="B77" s="185"/>
      <c r="C77" s="185"/>
      <c r="D77" s="179">
        <v>0.0</v>
      </c>
      <c r="E77" s="179">
        <v>0.0</v>
      </c>
      <c r="F77" s="185"/>
      <c r="G77" s="185"/>
      <c r="H77" s="185"/>
      <c r="I77" s="185"/>
      <c r="J77" s="184">
        <f t="shared" si="1"/>
        <v>0</v>
      </c>
    </row>
    <row r="78">
      <c r="A78" s="176">
        <v>74.0</v>
      </c>
      <c r="B78" s="185"/>
      <c r="C78" s="185"/>
      <c r="D78" s="179">
        <v>0.0</v>
      </c>
      <c r="E78" s="179">
        <v>0.0</v>
      </c>
      <c r="F78" s="185"/>
      <c r="G78" s="185"/>
      <c r="H78" s="185"/>
      <c r="I78" s="185"/>
      <c r="J78" s="184">
        <f t="shared" si="1"/>
        <v>0</v>
      </c>
    </row>
    <row r="79">
      <c r="A79" s="176">
        <v>75.0</v>
      </c>
      <c r="B79" s="185"/>
      <c r="C79" s="185"/>
      <c r="D79" s="179">
        <v>0.0</v>
      </c>
      <c r="E79" s="179">
        <v>0.0</v>
      </c>
      <c r="F79" s="185"/>
      <c r="G79" s="185"/>
      <c r="H79" s="185"/>
      <c r="I79" s="185"/>
      <c r="J79" s="184">
        <f t="shared" si="1"/>
        <v>0</v>
      </c>
    </row>
    <row r="80">
      <c r="A80" s="176">
        <v>76.0</v>
      </c>
      <c r="B80" s="185"/>
      <c r="C80" s="185"/>
      <c r="D80" s="179">
        <v>0.0</v>
      </c>
      <c r="E80" s="179">
        <v>0.0</v>
      </c>
      <c r="F80" s="185"/>
      <c r="G80" s="185"/>
      <c r="H80" s="185"/>
      <c r="I80" s="185"/>
      <c r="J80" s="184">
        <f t="shared" si="1"/>
        <v>0</v>
      </c>
    </row>
    <row r="81">
      <c r="A81" s="176">
        <v>77.0</v>
      </c>
      <c r="B81" s="185"/>
      <c r="C81" s="185"/>
      <c r="D81" s="179">
        <v>0.0</v>
      </c>
      <c r="E81" s="179">
        <v>0.0</v>
      </c>
      <c r="F81" s="185"/>
      <c r="G81" s="185"/>
      <c r="H81" s="185"/>
      <c r="I81" s="185"/>
      <c r="J81" s="184">
        <f t="shared" si="1"/>
        <v>0</v>
      </c>
    </row>
    <row r="82">
      <c r="A82" s="176">
        <v>78.0</v>
      </c>
      <c r="B82" s="185"/>
      <c r="C82" s="185"/>
      <c r="D82" s="179">
        <v>0.0</v>
      </c>
      <c r="E82" s="179">
        <v>0.0</v>
      </c>
      <c r="F82" s="185"/>
      <c r="G82" s="185"/>
      <c r="H82" s="185"/>
      <c r="I82" s="185"/>
      <c r="J82" s="184">
        <f t="shared" si="1"/>
        <v>0</v>
      </c>
    </row>
    <row r="83">
      <c r="A83" s="176">
        <v>79.0</v>
      </c>
      <c r="B83" s="185"/>
      <c r="C83" s="185"/>
      <c r="D83" s="179">
        <v>0.0</v>
      </c>
      <c r="E83" s="179">
        <v>0.0</v>
      </c>
      <c r="F83" s="185"/>
      <c r="G83" s="185"/>
      <c r="H83" s="185"/>
      <c r="I83" s="185"/>
      <c r="J83" s="184">
        <f t="shared" si="1"/>
        <v>0</v>
      </c>
    </row>
    <row r="84">
      <c r="A84" s="176">
        <v>80.0</v>
      </c>
      <c r="B84" s="185"/>
      <c r="C84" s="185"/>
      <c r="D84" s="179">
        <v>0.0</v>
      </c>
      <c r="E84" s="179">
        <v>0.0</v>
      </c>
      <c r="F84" s="185"/>
      <c r="G84" s="185"/>
      <c r="H84" s="185"/>
      <c r="I84" s="185"/>
      <c r="J84" s="184">
        <f t="shared" si="1"/>
        <v>0</v>
      </c>
    </row>
    <row r="85">
      <c r="A85" s="176">
        <v>81.0</v>
      </c>
      <c r="B85" s="185"/>
      <c r="C85" s="185"/>
      <c r="D85" s="179">
        <v>0.0</v>
      </c>
      <c r="E85" s="179">
        <v>0.0</v>
      </c>
      <c r="F85" s="185"/>
      <c r="G85" s="185"/>
      <c r="H85" s="185"/>
      <c r="I85" s="185"/>
      <c r="J85" s="184">
        <f t="shared" si="1"/>
        <v>0</v>
      </c>
    </row>
    <row r="86">
      <c r="A86" s="176">
        <v>82.0</v>
      </c>
      <c r="B86" s="185"/>
      <c r="C86" s="185"/>
      <c r="D86" s="179">
        <v>0.0</v>
      </c>
      <c r="E86" s="179">
        <v>0.0</v>
      </c>
      <c r="F86" s="185"/>
      <c r="G86" s="185"/>
      <c r="H86" s="185"/>
      <c r="I86" s="185"/>
      <c r="J86" s="184">
        <f t="shared" si="1"/>
        <v>0</v>
      </c>
    </row>
    <row r="87">
      <c r="A87" s="176">
        <v>83.0</v>
      </c>
      <c r="B87" s="185"/>
      <c r="C87" s="185"/>
      <c r="D87" s="179">
        <v>0.0</v>
      </c>
      <c r="E87" s="179">
        <v>0.0</v>
      </c>
      <c r="F87" s="185"/>
      <c r="G87" s="185"/>
      <c r="H87" s="185"/>
      <c r="I87" s="185"/>
      <c r="J87" s="184">
        <f t="shared" si="1"/>
        <v>0</v>
      </c>
    </row>
    <row r="88">
      <c r="A88" s="176">
        <v>84.0</v>
      </c>
      <c r="B88" s="185"/>
      <c r="C88" s="185"/>
      <c r="D88" s="179">
        <v>0.0</v>
      </c>
      <c r="E88" s="179">
        <v>0.0</v>
      </c>
      <c r="F88" s="185"/>
      <c r="G88" s="185"/>
      <c r="H88" s="185"/>
      <c r="I88" s="185"/>
      <c r="J88" s="184">
        <f t="shared" si="1"/>
        <v>0</v>
      </c>
    </row>
    <row r="89">
      <c r="A89" s="176">
        <v>85.0</v>
      </c>
      <c r="B89" s="185"/>
      <c r="C89" s="185"/>
      <c r="D89" s="179">
        <v>0.0</v>
      </c>
      <c r="E89" s="179">
        <v>0.0</v>
      </c>
      <c r="F89" s="185"/>
      <c r="G89" s="185"/>
      <c r="H89" s="185"/>
      <c r="I89" s="185"/>
      <c r="J89" s="184">
        <f t="shared" si="1"/>
        <v>0</v>
      </c>
    </row>
    <row r="90">
      <c r="A90" s="176">
        <v>86.0</v>
      </c>
      <c r="B90" s="185"/>
      <c r="C90" s="185"/>
      <c r="D90" s="179">
        <v>0.0</v>
      </c>
      <c r="E90" s="179">
        <v>0.0</v>
      </c>
      <c r="F90" s="185"/>
      <c r="G90" s="185"/>
      <c r="H90" s="185"/>
      <c r="I90" s="185"/>
      <c r="J90" s="184">
        <f t="shared" si="1"/>
        <v>0</v>
      </c>
    </row>
    <row r="91">
      <c r="A91" s="176">
        <v>87.0</v>
      </c>
      <c r="B91" s="185"/>
      <c r="C91" s="185"/>
      <c r="D91" s="179">
        <v>0.0</v>
      </c>
      <c r="E91" s="179">
        <v>0.0</v>
      </c>
      <c r="F91" s="185"/>
      <c r="G91" s="185"/>
      <c r="H91" s="185"/>
      <c r="I91" s="185"/>
      <c r="J91" s="184">
        <f t="shared" si="1"/>
        <v>0</v>
      </c>
    </row>
    <row r="92">
      <c r="A92" s="176">
        <v>88.0</v>
      </c>
      <c r="B92" s="185"/>
      <c r="C92" s="185"/>
      <c r="D92" s="179">
        <v>0.0</v>
      </c>
      <c r="E92" s="179">
        <v>0.0</v>
      </c>
      <c r="F92" s="185"/>
      <c r="G92" s="185"/>
      <c r="H92" s="185"/>
      <c r="I92" s="185"/>
      <c r="J92" s="184">
        <f t="shared" si="1"/>
        <v>0</v>
      </c>
    </row>
    <row r="93">
      <c r="A93" s="176">
        <v>89.0</v>
      </c>
      <c r="B93" s="185"/>
      <c r="C93" s="185"/>
      <c r="D93" s="179">
        <v>0.0</v>
      </c>
      <c r="E93" s="179">
        <v>0.0</v>
      </c>
      <c r="F93" s="185"/>
      <c r="G93" s="185"/>
      <c r="H93" s="185"/>
      <c r="I93" s="185"/>
      <c r="J93" s="184">
        <f t="shared" si="1"/>
        <v>0</v>
      </c>
    </row>
    <row r="94">
      <c r="A94" s="176">
        <v>90.0</v>
      </c>
      <c r="B94" s="185"/>
      <c r="C94" s="185"/>
      <c r="D94" s="179">
        <v>0.0</v>
      </c>
      <c r="E94" s="179">
        <v>0.0</v>
      </c>
      <c r="F94" s="185"/>
      <c r="G94" s="185"/>
      <c r="H94" s="185"/>
      <c r="I94" s="185"/>
      <c r="J94" s="184">
        <f t="shared" si="1"/>
        <v>0</v>
      </c>
    </row>
    <row r="95">
      <c r="A95" s="176">
        <v>91.0</v>
      </c>
      <c r="B95" s="185"/>
      <c r="C95" s="185"/>
      <c r="D95" s="179">
        <v>0.0</v>
      </c>
      <c r="E95" s="179">
        <v>0.0</v>
      </c>
      <c r="F95" s="185"/>
      <c r="G95" s="185"/>
      <c r="H95" s="185"/>
      <c r="I95" s="185"/>
      <c r="J95" s="184">
        <f t="shared" si="1"/>
        <v>0</v>
      </c>
    </row>
    <row r="96">
      <c r="A96" s="176">
        <v>92.0</v>
      </c>
      <c r="B96" s="185"/>
      <c r="C96" s="185"/>
      <c r="D96" s="179">
        <v>0.0</v>
      </c>
      <c r="E96" s="179">
        <v>0.0</v>
      </c>
      <c r="F96" s="185"/>
      <c r="G96" s="185"/>
      <c r="H96" s="185"/>
      <c r="I96" s="185"/>
      <c r="J96" s="184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F5:F500">
    <cfRule type="containsText" dxfId="7" priority="1" operator="containsText" text="oui">
      <formula>NOT(ISERROR(SEARCH(("oui"),(F5))))</formula>
    </cfRule>
  </conditionalFormatting>
  <conditionalFormatting sqref="F5:F500">
    <cfRule type="containsText" dxfId="6" priority="2" operator="containsText" text="non">
      <formula>NOT(ISERROR(SEARCH(("non"),(F5))))</formula>
    </cfRule>
  </conditionalFormatting>
  <conditionalFormatting sqref="H5:H92">
    <cfRule type="cellIs" dxfId="12" priority="3" operator="between">
      <formula>5.95</formula>
      <formula>6.05</formula>
    </cfRule>
  </conditionalFormatting>
  <conditionalFormatting sqref="H5:H92">
    <cfRule type="cellIs" dxfId="4" priority="4" operator="notBetween">
      <formula>5.95</formula>
      <formula>6.05</formula>
    </cfRule>
  </conditionalFormatting>
  <conditionalFormatting sqref="G5:G96">
    <cfRule type="containsText" dxfId="12" priority="5" operator="containsText" text="OUI">
      <formula>NOT(ISERROR(SEARCH(("OUI"),(G5))))</formula>
    </cfRule>
  </conditionalFormatting>
  <conditionalFormatting sqref="G5:G96">
    <cfRule type="containsText" dxfId="4" priority="6" operator="containsText" text="NON">
      <formula>NOT(ISERROR(SEARCH(("NON"),(G5))))</formula>
    </cfRule>
  </conditionalFormatting>
  <conditionalFormatting sqref="I1:I1000">
    <cfRule type="cellIs" dxfId="12" priority="7" operator="between">
      <formula>3.9</formula>
      <formula>4.1</formula>
    </cfRule>
  </conditionalFormatting>
  <dataValidations>
    <dataValidation type="list" allowBlank="1" showErrorMessage="1" sqref="F5:F96">
      <formula1>"OUI,NON"</formula1>
    </dataValidation>
  </dataValidations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3" max="3" width="14.63"/>
    <col customWidth="1" min="4" max="4" width="20.0"/>
    <col customWidth="1" min="5" max="5" width="18.25"/>
    <col customWidth="1" min="6" max="6" width="21.5"/>
    <col customWidth="1" min="7" max="7" width="20.88"/>
    <col customWidth="1" min="15" max="16" width="8.88"/>
    <col customWidth="1" min="17" max="17" width="31.75"/>
    <col customWidth="1" min="18" max="18" width="18.0"/>
    <col customWidth="1" min="19" max="19" width="19.0"/>
  </cols>
  <sheetData>
    <row r="1">
      <c r="A1" s="170" t="s">
        <v>258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35"/>
    </row>
    <row r="3">
      <c r="A3" s="171" t="s">
        <v>120</v>
      </c>
      <c r="B3" s="172" t="s">
        <v>121</v>
      </c>
      <c r="C3" s="172" t="s">
        <v>122</v>
      </c>
      <c r="D3" s="172" t="s">
        <v>123</v>
      </c>
      <c r="E3" s="172" t="s">
        <v>124</v>
      </c>
      <c r="F3" s="174" t="s">
        <v>259</v>
      </c>
      <c r="G3" s="174" t="s">
        <v>260</v>
      </c>
      <c r="H3" s="173" t="s">
        <v>125</v>
      </c>
      <c r="I3" s="174" t="s">
        <v>261</v>
      </c>
      <c r="J3" s="276" t="s">
        <v>262</v>
      </c>
      <c r="K3" s="174" t="s">
        <v>263</v>
      </c>
      <c r="L3" s="277" t="s">
        <v>264</v>
      </c>
      <c r="M3" s="277" t="s">
        <v>265</v>
      </c>
      <c r="N3" s="175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Q4" s="248" t="s">
        <v>141</v>
      </c>
      <c r="R4" s="182"/>
    </row>
    <row r="5">
      <c r="A5" s="176">
        <v>1.0</v>
      </c>
      <c r="B5" s="252">
        <v>46120.0</v>
      </c>
      <c r="C5" s="180" t="s">
        <v>266</v>
      </c>
      <c r="D5" s="179">
        <v>0.0</v>
      </c>
      <c r="E5" s="179">
        <v>0.0</v>
      </c>
      <c r="F5" s="179"/>
      <c r="G5" s="179"/>
      <c r="H5" s="180" t="s">
        <v>138</v>
      </c>
      <c r="I5" s="278">
        <v>46238.0</v>
      </c>
      <c r="J5" s="180" t="s">
        <v>267</v>
      </c>
      <c r="K5" s="180">
        <v>10.0</v>
      </c>
      <c r="L5" s="279">
        <v>4.8</v>
      </c>
      <c r="M5" s="202">
        <v>5.98</v>
      </c>
      <c r="N5" s="184">
        <f t="shared" ref="N5:N96" si="1">E5-D5</f>
        <v>0</v>
      </c>
      <c r="Q5" s="249">
        <f>COUNTIF(H5:H94,"OUI")</f>
        <v>76</v>
      </c>
      <c r="R5" s="272" t="s">
        <v>268</v>
      </c>
    </row>
    <row r="6">
      <c r="A6" s="176">
        <v>2.0</v>
      </c>
      <c r="B6" s="252">
        <v>46120.0</v>
      </c>
      <c r="C6" s="180" t="s">
        <v>266</v>
      </c>
      <c r="D6" s="179">
        <v>0.0</v>
      </c>
      <c r="E6" s="179">
        <v>0.0</v>
      </c>
      <c r="F6" s="179"/>
      <c r="G6" s="179"/>
      <c r="H6" s="180" t="s">
        <v>138</v>
      </c>
      <c r="I6" s="278">
        <v>46238.0</v>
      </c>
      <c r="J6" s="180" t="s">
        <v>269</v>
      </c>
      <c r="K6" s="180">
        <v>9.38</v>
      </c>
      <c r="L6" s="279">
        <v>4.8</v>
      </c>
      <c r="M6" s="202">
        <v>5.75</v>
      </c>
      <c r="N6" s="184">
        <f t="shared" si="1"/>
        <v>0</v>
      </c>
      <c r="Q6" s="182"/>
      <c r="R6" s="182"/>
    </row>
    <row r="7">
      <c r="A7" s="176">
        <v>3.0</v>
      </c>
      <c r="B7" s="252">
        <v>46120.0</v>
      </c>
      <c r="C7" s="180" t="s">
        <v>266</v>
      </c>
      <c r="D7" s="188">
        <v>0.40511574074074075</v>
      </c>
      <c r="E7" s="188">
        <v>0.4078703703703704</v>
      </c>
      <c r="F7" s="188"/>
      <c r="G7" s="188"/>
      <c r="H7" s="180" t="s">
        <v>130</v>
      </c>
      <c r="I7" s="278">
        <v>46238.0</v>
      </c>
      <c r="J7" s="180">
        <v>12.0</v>
      </c>
      <c r="K7" s="180">
        <v>9.41</v>
      </c>
      <c r="L7" s="279">
        <v>4.8</v>
      </c>
      <c r="M7" s="202">
        <v>5.87</v>
      </c>
      <c r="N7" s="184">
        <f t="shared" si="1"/>
        <v>0.00275462963</v>
      </c>
      <c r="Q7" s="248" t="s">
        <v>142</v>
      </c>
      <c r="R7" s="182"/>
    </row>
    <row r="8">
      <c r="A8" s="176">
        <v>4.0</v>
      </c>
      <c r="B8" s="252">
        <v>46120.0</v>
      </c>
      <c r="C8" s="180" t="s">
        <v>266</v>
      </c>
      <c r="D8" s="188">
        <v>0.4127314814814815</v>
      </c>
      <c r="E8" s="188">
        <v>0.4161458333333333</v>
      </c>
      <c r="F8" s="188"/>
      <c r="G8" s="188"/>
      <c r="H8" s="180" t="s">
        <v>138</v>
      </c>
      <c r="I8" s="278">
        <v>46238.0</v>
      </c>
      <c r="J8" s="180">
        <v>11.99</v>
      </c>
      <c r="K8" s="180">
        <v>9.0</v>
      </c>
      <c r="L8" s="279">
        <v>4.8</v>
      </c>
      <c r="N8" s="184">
        <f t="shared" si="1"/>
        <v>0.003414351852</v>
      </c>
      <c r="Q8" s="251">
        <f>COUNTIF(H5:H84,"NON")+Q5</f>
        <v>86</v>
      </c>
      <c r="R8" s="182"/>
    </row>
    <row r="9">
      <c r="A9" s="176">
        <v>5.0</v>
      </c>
      <c r="B9" s="252">
        <v>46120.0</v>
      </c>
      <c r="C9" s="180" t="s">
        <v>266</v>
      </c>
      <c r="D9" s="188">
        <v>0.4333449074074074</v>
      </c>
      <c r="E9" s="188">
        <v>0.4405324074074074</v>
      </c>
      <c r="F9" s="188"/>
      <c r="G9" s="188"/>
      <c r="H9" s="180" t="s">
        <v>138</v>
      </c>
      <c r="I9" s="278">
        <v>46238.0</v>
      </c>
      <c r="J9" s="180">
        <v>11.95</v>
      </c>
      <c r="K9" s="178"/>
      <c r="L9" s="279">
        <v>4.8</v>
      </c>
      <c r="M9" s="202">
        <v>5.47</v>
      </c>
      <c r="N9" s="184">
        <f t="shared" si="1"/>
        <v>0.0071875</v>
      </c>
    </row>
    <row r="10">
      <c r="A10" s="176">
        <v>6.0</v>
      </c>
      <c r="B10" s="252">
        <v>46120.0</v>
      </c>
      <c r="C10" s="180" t="s">
        <v>266</v>
      </c>
      <c r="D10" s="188">
        <v>0.45033564814814814</v>
      </c>
      <c r="E10" s="188">
        <v>0.45556712962962964</v>
      </c>
      <c r="F10" s="188"/>
      <c r="G10" s="188"/>
      <c r="H10" s="180" t="s">
        <v>130</v>
      </c>
      <c r="I10" s="278">
        <v>46238.0</v>
      </c>
      <c r="J10" s="180">
        <v>11.9</v>
      </c>
      <c r="K10" s="180">
        <v>9.45</v>
      </c>
      <c r="L10" s="279">
        <v>4.8</v>
      </c>
      <c r="M10" s="202">
        <v>5.99</v>
      </c>
      <c r="N10" s="184">
        <f t="shared" si="1"/>
        <v>0.005231481481</v>
      </c>
    </row>
    <row r="11">
      <c r="A11" s="176">
        <v>7.0</v>
      </c>
      <c r="B11" s="252">
        <v>46120.0</v>
      </c>
      <c r="C11" s="180" t="s">
        <v>266</v>
      </c>
      <c r="D11" s="188">
        <v>0.4664351851851852</v>
      </c>
      <c r="E11" s="188">
        <v>0.4686574074074074</v>
      </c>
      <c r="F11" s="188"/>
      <c r="G11" s="188"/>
      <c r="H11" s="180" t="s">
        <v>130</v>
      </c>
      <c r="I11" s="278">
        <v>46238.0</v>
      </c>
      <c r="J11" s="180">
        <v>11.99</v>
      </c>
      <c r="K11" s="180">
        <v>9.67</v>
      </c>
      <c r="L11" s="279">
        <v>4.8</v>
      </c>
      <c r="M11" s="202">
        <v>6.0</v>
      </c>
      <c r="N11" s="184">
        <f t="shared" si="1"/>
        <v>0.002222222222</v>
      </c>
      <c r="O11" s="91"/>
      <c r="P11" s="91" t="s">
        <v>0</v>
      </c>
    </row>
    <row r="12">
      <c r="A12" s="176">
        <v>8.0</v>
      </c>
      <c r="B12" s="252">
        <v>46120.0</v>
      </c>
      <c r="C12" s="180" t="s">
        <v>266</v>
      </c>
      <c r="D12" s="188">
        <v>0.4738425925925926</v>
      </c>
      <c r="E12" s="188">
        <v>0.47618055555555555</v>
      </c>
      <c r="F12" s="188"/>
      <c r="G12" s="188"/>
      <c r="H12" s="180" t="s">
        <v>130</v>
      </c>
      <c r="I12" s="278">
        <v>46238.0</v>
      </c>
      <c r="J12" s="180">
        <v>11.88</v>
      </c>
      <c r="K12" s="180">
        <v>9.63</v>
      </c>
      <c r="L12" s="279">
        <v>4.8</v>
      </c>
      <c r="M12" s="202">
        <v>6.06</v>
      </c>
      <c r="N12" s="184">
        <f t="shared" si="1"/>
        <v>0.002337962963</v>
      </c>
    </row>
    <row r="13">
      <c r="A13" s="176">
        <v>9.0</v>
      </c>
      <c r="B13" s="252">
        <v>46120.0</v>
      </c>
      <c r="C13" s="180" t="s">
        <v>266</v>
      </c>
      <c r="D13" s="188">
        <v>0.4775</v>
      </c>
      <c r="E13" s="188">
        <v>0.4796875</v>
      </c>
      <c r="F13" s="188"/>
      <c r="G13" s="188"/>
      <c r="H13" s="180" t="s">
        <v>130</v>
      </c>
      <c r="I13" s="278">
        <v>46238.0</v>
      </c>
      <c r="J13" s="180">
        <v>11.95</v>
      </c>
      <c r="K13" s="180">
        <v>9.59</v>
      </c>
      <c r="L13" s="279">
        <v>4.8</v>
      </c>
      <c r="M13" s="202">
        <v>5.99</v>
      </c>
      <c r="N13" s="184">
        <f t="shared" si="1"/>
        <v>0.0021875</v>
      </c>
    </row>
    <row r="14">
      <c r="A14" s="176">
        <v>10.0</v>
      </c>
      <c r="B14" s="252">
        <v>46120.0</v>
      </c>
      <c r="C14" s="180" t="s">
        <v>266</v>
      </c>
      <c r="D14" s="188">
        <v>0.4810763888888889</v>
      </c>
      <c r="E14" s="188">
        <v>0.4834259259259259</v>
      </c>
      <c r="F14" s="188"/>
      <c r="G14" s="188"/>
      <c r="H14" s="180" t="s">
        <v>130</v>
      </c>
      <c r="I14" s="278">
        <v>46238.0</v>
      </c>
      <c r="J14" s="180">
        <v>11.94</v>
      </c>
      <c r="K14" s="180">
        <v>9.38</v>
      </c>
      <c r="L14" s="279">
        <v>4.8</v>
      </c>
      <c r="M14" s="202">
        <v>6.0</v>
      </c>
      <c r="N14" s="184">
        <f t="shared" si="1"/>
        <v>0.002349537037</v>
      </c>
    </row>
    <row r="15">
      <c r="A15" s="176">
        <v>11.0</v>
      </c>
      <c r="B15" s="252">
        <v>46120.0</v>
      </c>
      <c r="C15" s="180" t="s">
        <v>266</v>
      </c>
      <c r="D15" s="188">
        <v>0.48506944444444444</v>
      </c>
      <c r="E15" s="188">
        <v>0.48724537037037036</v>
      </c>
      <c r="F15" s="188"/>
      <c r="G15" s="188"/>
      <c r="H15" s="180" t="s">
        <v>130</v>
      </c>
      <c r="I15" s="278">
        <v>46238.0</v>
      </c>
      <c r="J15" s="180">
        <v>12.0</v>
      </c>
      <c r="K15" s="180">
        <v>9.32</v>
      </c>
      <c r="L15" s="279">
        <v>4.8</v>
      </c>
      <c r="M15" s="202">
        <v>5.98</v>
      </c>
      <c r="N15" s="184">
        <f t="shared" si="1"/>
        <v>0.002175925926</v>
      </c>
    </row>
    <row r="16">
      <c r="A16" s="176">
        <v>12.0</v>
      </c>
      <c r="B16" s="252">
        <v>46120.0</v>
      </c>
      <c r="C16" s="180" t="s">
        <v>266</v>
      </c>
      <c r="D16" s="188">
        <v>0.48792824074074076</v>
      </c>
      <c r="E16" s="188">
        <v>0.49019675925925926</v>
      </c>
      <c r="F16" s="188"/>
      <c r="G16" s="188"/>
      <c r="H16" s="180" t="s">
        <v>130</v>
      </c>
      <c r="I16" s="278">
        <v>46238.0</v>
      </c>
      <c r="J16" s="180">
        <v>11.9</v>
      </c>
      <c r="K16" s="180">
        <v>9.47</v>
      </c>
      <c r="L16" s="279">
        <v>4.8</v>
      </c>
      <c r="M16" s="202">
        <v>6.01</v>
      </c>
      <c r="N16" s="184">
        <f t="shared" si="1"/>
        <v>0.002268518519</v>
      </c>
      <c r="Q16" s="81" t="s">
        <v>131</v>
      </c>
      <c r="R16" s="81" t="s">
        <v>132</v>
      </c>
      <c r="S16" s="81" t="s">
        <v>133</v>
      </c>
      <c r="T16" s="81" t="s">
        <v>134</v>
      </c>
      <c r="U16" s="81" t="s">
        <v>135</v>
      </c>
    </row>
    <row r="17">
      <c r="A17" s="176">
        <v>13.0</v>
      </c>
      <c r="B17" s="252">
        <v>46120.0</v>
      </c>
      <c r="C17" s="180" t="s">
        <v>266</v>
      </c>
      <c r="D17" s="188">
        <v>0.4911226851851852</v>
      </c>
      <c r="E17" s="188">
        <v>0.5010069444444445</v>
      </c>
      <c r="F17" s="188"/>
      <c r="G17" s="188"/>
      <c r="H17" s="180" t="s">
        <v>130</v>
      </c>
      <c r="I17" s="278">
        <v>46238.0</v>
      </c>
      <c r="J17" s="180">
        <v>11.93</v>
      </c>
      <c r="K17" s="180">
        <v>9.34</v>
      </c>
      <c r="L17" s="279">
        <v>4.8</v>
      </c>
      <c r="M17" s="202">
        <v>6.04</v>
      </c>
      <c r="N17" s="184">
        <f t="shared" si="1"/>
        <v>0.009884259259</v>
      </c>
      <c r="Q17" s="146">
        <f>COUNTA(H5:H92)</f>
        <v>86</v>
      </c>
      <c r="R17" s="147">
        <f>COUNTIF(H5:H93,"non")</f>
        <v>10</v>
      </c>
      <c r="S17" s="147">
        <f>COUNTIF(H5:H92,"oui")</f>
        <v>76</v>
      </c>
      <c r="T17" s="146">
        <f>(Q17-R17)/Q17</f>
        <v>0.8837209302</v>
      </c>
      <c r="U17" s="148">
        <f>AVERAGEIF(N$5:N$200,"&lt;&gt;0")</f>
        <v>0.003051146384</v>
      </c>
    </row>
    <row r="18">
      <c r="A18" s="176">
        <v>14.0</v>
      </c>
      <c r="B18" s="252">
        <v>46120.0</v>
      </c>
      <c r="C18" s="180" t="s">
        <v>266</v>
      </c>
      <c r="D18" s="188">
        <v>0.49472222222222223</v>
      </c>
      <c r="E18" s="188">
        <v>0.49716435185185187</v>
      </c>
      <c r="F18" s="188"/>
      <c r="G18" s="188"/>
      <c r="H18" s="180" t="s">
        <v>130</v>
      </c>
      <c r="I18" s="278">
        <v>46238.0</v>
      </c>
      <c r="J18" s="180">
        <v>11.92</v>
      </c>
      <c r="K18" s="180">
        <v>9.51</v>
      </c>
      <c r="L18" s="279">
        <v>4.8</v>
      </c>
      <c r="M18" s="202">
        <v>5.97</v>
      </c>
      <c r="N18" s="184">
        <f t="shared" si="1"/>
        <v>0.00244212963</v>
      </c>
    </row>
    <row r="19">
      <c r="A19" s="176">
        <v>15.0</v>
      </c>
      <c r="B19" s="252">
        <v>46120.0</v>
      </c>
      <c r="C19" s="180" t="s">
        <v>266</v>
      </c>
      <c r="D19" s="188">
        <v>0.5084143518518518</v>
      </c>
      <c r="E19" s="188">
        <v>0.5111111111111111</v>
      </c>
      <c r="F19" s="188"/>
      <c r="G19" s="188"/>
      <c r="H19" s="180" t="s">
        <v>130</v>
      </c>
      <c r="I19" s="278">
        <v>46238.0</v>
      </c>
      <c r="J19" s="180">
        <v>12.01</v>
      </c>
      <c r="K19" s="180">
        <v>9.35</v>
      </c>
      <c r="L19" s="279">
        <v>4.8</v>
      </c>
      <c r="M19" s="202">
        <v>6.0</v>
      </c>
      <c r="N19" s="184">
        <f t="shared" si="1"/>
        <v>0.002696759259</v>
      </c>
    </row>
    <row r="20">
      <c r="A20" s="176">
        <v>16.0</v>
      </c>
      <c r="B20" s="252">
        <v>46121.0</v>
      </c>
      <c r="C20" s="180" t="s">
        <v>266</v>
      </c>
      <c r="D20" s="188">
        <v>0.3450578703703704</v>
      </c>
      <c r="E20" s="188">
        <v>0.34725694444444444</v>
      </c>
      <c r="F20" s="179"/>
      <c r="G20" s="179"/>
      <c r="H20" s="180" t="s">
        <v>138</v>
      </c>
      <c r="I20" s="278">
        <v>46238.0</v>
      </c>
      <c r="J20" s="280"/>
      <c r="K20" s="178"/>
      <c r="L20" s="215"/>
      <c r="M20" s="281"/>
      <c r="N20" s="184">
        <f t="shared" si="1"/>
        <v>0.002199074074</v>
      </c>
    </row>
    <row r="21">
      <c r="A21" s="176">
        <v>17.0</v>
      </c>
      <c r="B21" s="252">
        <v>46122.0</v>
      </c>
      <c r="C21" s="180" t="s">
        <v>266</v>
      </c>
      <c r="D21" s="188">
        <v>0.3612268518518518</v>
      </c>
      <c r="E21" s="188">
        <v>0.3641087962962963</v>
      </c>
      <c r="F21" s="179"/>
      <c r="G21" s="179"/>
      <c r="H21" s="180" t="s">
        <v>138</v>
      </c>
      <c r="I21" s="278">
        <v>46238.0</v>
      </c>
      <c r="J21" s="178"/>
      <c r="K21" s="178"/>
      <c r="L21" s="215"/>
      <c r="M21" s="215"/>
      <c r="N21" s="184">
        <f t="shared" si="1"/>
        <v>0.002881944444</v>
      </c>
    </row>
    <row r="22">
      <c r="A22" s="176">
        <v>18.0</v>
      </c>
      <c r="B22" s="252">
        <v>46122.0</v>
      </c>
      <c r="C22" s="180" t="s">
        <v>266</v>
      </c>
      <c r="D22" s="188">
        <v>0.37444444444444447</v>
      </c>
      <c r="E22" s="188">
        <v>0.3766550925925926</v>
      </c>
      <c r="F22" s="179"/>
      <c r="G22" s="179"/>
      <c r="H22" s="180" t="s">
        <v>138</v>
      </c>
      <c r="I22" s="278">
        <v>46238.0</v>
      </c>
      <c r="J22" s="178"/>
      <c r="K22" s="178"/>
      <c r="L22" s="215"/>
      <c r="M22" s="215"/>
      <c r="N22" s="184">
        <f t="shared" si="1"/>
        <v>0.002210648148</v>
      </c>
    </row>
    <row r="23">
      <c r="A23" s="176">
        <v>19.0</v>
      </c>
      <c r="B23" s="252">
        <v>46122.0</v>
      </c>
      <c r="C23" s="180" t="s">
        <v>266</v>
      </c>
      <c r="D23" s="188">
        <v>0.3842476851851852</v>
      </c>
      <c r="E23" s="188">
        <v>0.38643518518518516</v>
      </c>
      <c r="F23" s="179"/>
      <c r="G23" s="179"/>
      <c r="H23" s="180" t="s">
        <v>130</v>
      </c>
      <c r="I23" s="278">
        <v>46238.0</v>
      </c>
      <c r="J23" s="178"/>
      <c r="K23" s="178"/>
      <c r="L23" s="215"/>
      <c r="M23" s="215"/>
      <c r="N23" s="184">
        <f t="shared" si="1"/>
        <v>0.0021875</v>
      </c>
    </row>
    <row r="24">
      <c r="A24" s="176">
        <v>20.0</v>
      </c>
      <c r="B24" s="252">
        <v>46122.0</v>
      </c>
      <c r="C24" s="180" t="s">
        <v>266</v>
      </c>
      <c r="D24" s="188">
        <v>0.39542824074074073</v>
      </c>
      <c r="E24" s="188">
        <v>0.3973148148148148</v>
      </c>
      <c r="F24" s="179"/>
      <c r="G24" s="179"/>
      <c r="H24" s="180" t="s">
        <v>130</v>
      </c>
      <c r="I24" s="278">
        <v>46238.0</v>
      </c>
      <c r="J24" s="178"/>
      <c r="K24" s="178"/>
      <c r="L24" s="215"/>
      <c r="M24" s="215"/>
      <c r="N24" s="184">
        <f t="shared" si="1"/>
        <v>0.001886574074</v>
      </c>
    </row>
    <row r="25">
      <c r="A25" s="176">
        <v>21.0</v>
      </c>
      <c r="B25" s="252">
        <v>46122.0</v>
      </c>
      <c r="C25" s="180" t="s">
        <v>266</v>
      </c>
      <c r="D25" s="188">
        <v>0.4011574074074074</v>
      </c>
      <c r="E25" s="188">
        <v>0.40297453703703706</v>
      </c>
      <c r="F25" s="179"/>
      <c r="G25" s="179"/>
      <c r="H25" s="180" t="s">
        <v>130</v>
      </c>
      <c r="I25" s="278">
        <v>46238.0</v>
      </c>
      <c r="J25" s="178"/>
      <c r="K25" s="178"/>
      <c r="L25" s="215"/>
      <c r="M25" s="215"/>
      <c r="N25" s="184">
        <f t="shared" si="1"/>
        <v>0.00181712963</v>
      </c>
    </row>
    <row r="26">
      <c r="A26" s="176">
        <v>22.0</v>
      </c>
      <c r="B26" s="252">
        <v>46122.0</v>
      </c>
      <c r="C26" s="180" t="s">
        <v>266</v>
      </c>
      <c r="D26" s="188">
        <v>0.4037615740740741</v>
      </c>
      <c r="E26" s="188">
        <v>0.40555555555555556</v>
      </c>
      <c r="F26" s="179"/>
      <c r="G26" s="179"/>
      <c r="H26" s="180" t="s">
        <v>130</v>
      </c>
      <c r="I26" s="278">
        <v>46238.0</v>
      </c>
      <c r="J26" s="178"/>
      <c r="K26" s="178"/>
      <c r="L26" s="215"/>
      <c r="M26" s="215"/>
      <c r="N26" s="184">
        <f t="shared" si="1"/>
        <v>0.001793981481</v>
      </c>
    </row>
    <row r="27">
      <c r="A27" s="176">
        <v>23.0</v>
      </c>
      <c r="B27" s="252">
        <v>46122.0</v>
      </c>
      <c r="C27" s="180" t="s">
        <v>266</v>
      </c>
      <c r="D27" s="188">
        <v>0.4330787037037037</v>
      </c>
      <c r="E27" s="188">
        <v>0.43502314814814813</v>
      </c>
      <c r="F27" s="179"/>
      <c r="G27" s="179"/>
      <c r="H27" s="180" t="s">
        <v>130</v>
      </c>
      <c r="I27" s="278">
        <v>46238.0</v>
      </c>
      <c r="J27" s="180">
        <v>12.07</v>
      </c>
      <c r="K27" s="180">
        <v>9.57</v>
      </c>
      <c r="L27" s="202" t="s">
        <v>270</v>
      </c>
      <c r="M27" s="202">
        <v>6.02</v>
      </c>
      <c r="N27" s="184">
        <f t="shared" si="1"/>
        <v>0.001944444444</v>
      </c>
    </row>
    <row r="28">
      <c r="A28" s="176">
        <v>24.0</v>
      </c>
      <c r="B28" s="252">
        <v>46122.0</v>
      </c>
      <c r="C28" s="180" t="s">
        <v>266</v>
      </c>
      <c r="D28" s="179">
        <v>0.0</v>
      </c>
      <c r="E28" s="179">
        <v>0.0</v>
      </c>
      <c r="F28" s="179"/>
      <c r="G28" s="179"/>
      <c r="H28" s="180" t="s">
        <v>130</v>
      </c>
      <c r="I28" s="278">
        <v>46238.0</v>
      </c>
      <c r="J28" s="180">
        <v>12.06</v>
      </c>
      <c r="K28" s="180">
        <v>9.48</v>
      </c>
      <c r="L28" s="202">
        <v>4.22</v>
      </c>
      <c r="M28" s="202">
        <v>5.92</v>
      </c>
      <c r="N28" s="184">
        <f t="shared" si="1"/>
        <v>0</v>
      </c>
    </row>
    <row r="29">
      <c r="A29" s="176">
        <v>25.0</v>
      </c>
      <c r="B29" s="252">
        <v>46122.0</v>
      </c>
      <c r="C29" s="180" t="s">
        <v>266</v>
      </c>
      <c r="D29" s="179">
        <v>0.0</v>
      </c>
      <c r="E29" s="179">
        <v>0.0</v>
      </c>
      <c r="F29" s="179"/>
      <c r="G29" s="179"/>
      <c r="H29" s="180" t="s">
        <v>130</v>
      </c>
      <c r="I29" s="278">
        <v>46238.0</v>
      </c>
      <c r="J29" s="180">
        <v>12.02</v>
      </c>
      <c r="K29" s="180">
        <v>9.5</v>
      </c>
      <c r="L29" s="202">
        <v>4.08</v>
      </c>
      <c r="M29" s="202">
        <v>6.06</v>
      </c>
      <c r="N29" s="184">
        <f t="shared" si="1"/>
        <v>0</v>
      </c>
    </row>
    <row r="30">
      <c r="A30" s="176">
        <v>26.0</v>
      </c>
      <c r="B30" s="252">
        <v>46122.0</v>
      </c>
      <c r="C30" s="180" t="s">
        <v>266</v>
      </c>
      <c r="D30" s="179">
        <v>0.0</v>
      </c>
      <c r="E30" s="179">
        <v>0.0</v>
      </c>
      <c r="F30" s="179"/>
      <c r="G30" s="179"/>
      <c r="H30" s="180" t="s">
        <v>138</v>
      </c>
      <c r="I30" s="278">
        <v>46238.0</v>
      </c>
      <c r="J30" s="178"/>
      <c r="K30" s="178"/>
      <c r="L30" s="215"/>
      <c r="M30" s="215"/>
      <c r="N30" s="184">
        <f t="shared" si="1"/>
        <v>0</v>
      </c>
    </row>
    <row r="31">
      <c r="A31" s="176">
        <v>27.0</v>
      </c>
      <c r="B31" s="252">
        <v>46122.0</v>
      </c>
      <c r="C31" s="180" t="s">
        <v>266</v>
      </c>
      <c r="D31" s="179">
        <v>0.0</v>
      </c>
      <c r="E31" s="179">
        <v>0.0</v>
      </c>
      <c r="F31" s="179"/>
      <c r="G31" s="179"/>
      <c r="H31" s="180" t="s">
        <v>130</v>
      </c>
      <c r="I31" s="278">
        <v>46238.0</v>
      </c>
      <c r="J31" s="178"/>
      <c r="K31" s="178"/>
      <c r="L31" s="215"/>
      <c r="M31" s="215"/>
      <c r="N31" s="184">
        <f t="shared" si="1"/>
        <v>0</v>
      </c>
    </row>
    <row r="32">
      <c r="A32" s="176">
        <v>28.0</v>
      </c>
      <c r="B32" s="252">
        <v>46122.0</v>
      </c>
      <c r="C32" s="180" t="s">
        <v>266</v>
      </c>
      <c r="D32" s="179">
        <v>0.0</v>
      </c>
      <c r="E32" s="179">
        <v>0.0</v>
      </c>
      <c r="F32" s="179"/>
      <c r="G32" s="179"/>
      <c r="H32" s="180" t="s">
        <v>130</v>
      </c>
      <c r="I32" s="278">
        <v>46238.0</v>
      </c>
      <c r="J32" s="178"/>
      <c r="K32" s="178"/>
      <c r="L32" s="215"/>
      <c r="M32" s="215"/>
      <c r="N32" s="184">
        <f t="shared" si="1"/>
        <v>0</v>
      </c>
    </row>
    <row r="33">
      <c r="A33" s="176">
        <v>29.0</v>
      </c>
      <c r="B33" s="252">
        <v>46122.0</v>
      </c>
      <c r="C33" s="180" t="s">
        <v>266</v>
      </c>
      <c r="D33" s="179">
        <v>0.0</v>
      </c>
      <c r="E33" s="179">
        <v>0.0</v>
      </c>
      <c r="F33" s="179"/>
      <c r="G33" s="179"/>
      <c r="H33" s="180" t="s">
        <v>130</v>
      </c>
      <c r="I33" s="278">
        <v>46238.0</v>
      </c>
      <c r="J33" s="178"/>
      <c r="K33" s="178"/>
      <c r="L33" s="215"/>
      <c r="M33" s="215"/>
      <c r="N33" s="184">
        <f t="shared" si="1"/>
        <v>0</v>
      </c>
    </row>
    <row r="34">
      <c r="A34" s="176">
        <v>30.0</v>
      </c>
      <c r="B34" s="252">
        <v>46122.0</v>
      </c>
      <c r="C34" s="180" t="s">
        <v>266</v>
      </c>
      <c r="D34" s="179">
        <v>0.0</v>
      </c>
      <c r="E34" s="179">
        <v>0.0</v>
      </c>
      <c r="F34" s="179"/>
      <c r="G34" s="179"/>
      <c r="H34" s="180" t="s">
        <v>130</v>
      </c>
      <c r="I34" s="278">
        <v>46238.0</v>
      </c>
      <c r="J34" s="178"/>
      <c r="K34" s="178"/>
      <c r="L34" s="215"/>
      <c r="M34" s="215"/>
      <c r="N34" s="184">
        <f t="shared" si="1"/>
        <v>0</v>
      </c>
    </row>
    <row r="35">
      <c r="A35" s="176">
        <v>31.0</v>
      </c>
      <c r="B35" s="252">
        <v>46122.0</v>
      </c>
      <c r="C35" s="180" t="s">
        <v>266</v>
      </c>
      <c r="D35" s="179">
        <v>0.0</v>
      </c>
      <c r="E35" s="179">
        <v>0.0</v>
      </c>
      <c r="F35" s="179"/>
      <c r="G35" s="179"/>
      <c r="H35" s="180" t="s">
        <v>130</v>
      </c>
      <c r="I35" s="278">
        <v>46238.0</v>
      </c>
      <c r="J35" s="178"/>
      <c r="K35" s="178"/>
      <c r="L35" s="215"/>
      <c r="M35" s="215"/>
      <c r="N35" s="184">
        <f t="shared" si="1"/>
        <v>0</v>
      </c>
    </row>
    <row r="36">
      <c r="A36" s="176">
        <v>32.0</v>
      </c>
      <c r="B36" s="252">
        <v>46122.0</v>
      </c>
      <c r="C36" s="180" t="s">
        <v>266</v>
      </c>
      <c r="D36" s="179">
        <v>0.0</v>
      </c>
      <c r="E36" s="179">
        <v>0.0</v>
      </c>
      <c r="F36" s="179"/>
      <c r="G36" s="179"/>
      <c r="H36" s="180" t="s">
        <v>130</v>
      </c>
      <c r="I36" s="278">
        <v>46238.0</v>
      </c>
      <c r="J36" s="178"/>
      <c r="K36" s="178"/>
      <c r="L36" s="215"/>
      <c r="M36" s="215"/>
      <c r="N36" s="184">
        <f t="shared" si="1"/>
        <v>0</v>
      </c>
    </row>
    <row r="37">
      <c r="A37" s="176">
        <v>33.0</v>
      </c>
      <c r="B37" s="252">
        <v>46122.0</v>
      </c>
      <c r="C37" s="180" t="s">
        <v>266</v>
      </c>
      <c r="D37" s="179">
        <v>0.0</v>
      </c>
      <c r="E37" s="179">
        <v>0.0</v>
      </c>
      <c r="F37" s="179"/>
      <c r="G37" s="179"/>
      <c r="H37" s="180" t="s">
        <v>130</v>
      </c>
      <c r="I37" s="278">
        <v>46238.0</v>
      </c>
      <c r="J37" s="178"/>
      <c r="K37" s="178"/>
      <c r="L37" s="215"/>
      <c r="M37" s="215"/>
      <c r="N37" s="184">
        <f t="shared" si="1"/>
        <v>0</v>
      </c>
    </row>
    <row r="38">
      <c r="A38" s="176">
        <v>34.0</v>
      </c>
      <c r="B38" s="252">
        <v>46122.0</v>
      </c>
      <c r="C38" s="180" t="s">
        <v>266</v>
      </c>
      <c r="D38" s="179">
        <v>0.0</v>
      </c>
      <c r="E38" s="179">
        <v>0.0</v>
      </c>
      <c r="F38" s="179"/>
      <c r="G38" s="179"/>
      <c r="H38" s="180" t="s">
        <v>130</v>
      </c>
      <c r="I38" s="278">
        <v>46238.0</v>
      </c>
      <c r="J38" s="178"/>
      <c r="K38" s="178"/>
      <c r="L38" s="215"/>
      <c r="M38" s="215"/>
      <c r="N38" s="184">
        <f t="shared" si="1"/>
        <v>0</v>
      </c>
    </row>
    <row r="39">
      <c r="A39" s="176">
        <v>35.0</v>
      </c>
      <c r="B39" s="252">
        <v>46122.0</v>
      </c>
      <c r="C39" s="180" t="s">
        <v>266</v>
      </c>
      <c r="D39" s="179">
        <v>0.0</v>
      </c>
      <c r="E39" s="179">
        <v>0.0</v>
      </c>
      <c r="F39" s="179"/>
      <c r="G39" s="179"/>
      <c r="H39" s="180" t="s">
        <v>130</v>
      </c>
      <c r="I39" s="278">
        <v>46238.0</v>
      </c>
      <c r="J39" s="178"/>
      <c r="K39" s="178"/>
      <c r="L39" s="215"/>
      <c r="M39" s="215"/>
      <c r="N39" s="184">
        <f t="shared" si="1"/>
        <v>0</v>
      </c>
    </row>
    <row r="40">
      <c r="A40" s="176">
        <v>36.0</v>
      </c>
      <c r="B40" s="252">
        <v>46122.0</v>
      </c>
      <c r="C40" s="180" t="s">
        <v>266</v>
      </c>
      <c r="D40" s="179">
        <v>0.0</v>
      </c>
      <c r="E40" s="179">
        <v>0.0</v>
      </c>
      <c r="F40" s="179"/>
      <c r="G40" s="179"/>
      <c r="H40" s="180" t="s">
        <v>130</v>
      </c>
      <c r="I40" s="278">
        <v>46238.0</v>
      </c>
      <c r="J40" s="178"/>
      <c r="K40" s="178"/>
      <c r="L40" s="215"/>
      <c r="M40" s="215"/>
      <c r="N40" s="184">
        <f t="shared" si="1"/>
        <v>0</v>
      </c>
    </row>
    <row r="41">
      <c r="A41" s="176">
        <v>37.0</v>
      </c>
      <c r="B41" s="252">
        <v>46122.0</v>
      </c>
      <c r="C41" s="180" t="s">
        <v>266</v>
      </c>
      <c r="D41" s="179">
        <v>0.0</v>
      </c>
      <c r="E41" s="179">
        <v>0.0</v>
      </c>
      <c r="F41" s="179"/>
      <c r="G41" s="179"/>
      <c r="H41" s="180" t="s">
        <v>130</v>
      </c>
      <c r="I41" s="278">
        <v>46238.0</v>
      </c>
      <c r="J41" s="178"/>
      <c r="K41" s="178"/>
      <c r="L41" s="215"/>
      <c r="M41" s="215"/>
      <c r="N41" s="184">
        <f t="shared" si="1"/>
        <v>0</v>
      </c>
    </row>
    <row r="42">
      <c r="A42" s="176">
        <v>38.0</v>
      </c>
      <c r="B42" s="252">
        <v>46122.0</v>
      </c>
      <c r="C42" s="180" t="s">
        <v>266</v>
      </c>
      <c r="D42" s="179">
        <v>0.0</v>
      </c>
      <c r="E42" s="179">
        <v>0.0</v>
      </c>
      <c r="F42" s="179"/>
      <c r="G42" s="179"/>
      <c r="H42" s="180" t="s">
        <v>130</v>
      </c>
      <c r="I42" s="278">
        <v>46238.0</v>
      </c>
      <c r="J42" s="178"/>
      <c r="K42" s="178"/>
      <c r="L42" s="215"/>
      <c r="M42" s="215"/>
      <c r="N42" s="184">
        <f t="shared" si="1"/>
        <v>0</v>
      </c>
    </row>
    <row r="43">
      <c r="A43" s="176">
        <v>39.0</v>
      </c>
      <c r="B43" s="252">
        <v>46122.0</v>
      </c>
      <c r="C43" s="180" t="s">
        <v>266</v>
      </c>
      <c r="D43" s="179">
        <v>0.0</v>
      </c>
      <c r="E43" s="179">
        <v>0.0</v>
      </c>
      <c r="F43" s="179"/>
      <c r="G43" s="179"/>
      <c r="H43" s="180" t="s">
        <v>130</v>
      </c>
      <c r="I43" s="278">
        <v>46238.0</v>
      </c>
      <c r="J43" s="178"/>
      <c r="K43" s="178"/>
      <c r="L43" s="215"/>
      <c r="M43" s="215"/>
      <c r="N43" s="184">
        <f t="shared" si="1"/>
        <v>0</v>
      </c>
    </row>
    <row r="44">
      <c r="A44" s="176">
        <v>40.0</v>
      </c>
      <c r="B44" s="252">
        <v>46122.0</v>
      </c>
      <c r="C44" s="180" t="s">
        <v>266</v>
      </c>
      <c r="D44" s="179">
        <v>0.0</v>
      </c>
      <c r="E44" s="179">
        <v>0.0</v>
      </c>
      <c r="F44" s="179"/>
      <c r="G44" s="179"/>
      <c r="H44" s="180" t="s">
        <v>130</v>
      </c>
      <c r="I44" s="278">
        <v>46238.0</v>
      </c>
      <c r="J44" s="178"/>
      <c r="K44" s="178"/>
      <c r="L44" s="215"/>
      <c r="M44" s="215"/>
      <c r="N44" s="184">
        <f t="shared" si="1"/>
        <v>0</v>
      </c>
    </row>
    <row r="45">
      <c r="A45" s="176">
        <v>41.0</v>
      </c>
      <c r="B45" s="252">
        <v>46122.0</v>
      </c>
      <c r="C45" s="180" t="s">
        <v>266</v>
      </c>
      <c r="D45" s="179">
        <v>0.0</v>
      </c>
      <c r="E45" s="179">
        <v>0.0</v>
      </c>
      <c r="F45" s="179"/>
      <c r="G45" s="179"/>
      <c r="H45" s="180" t="s">
        <v>130</v>
      </c>
      <c r="I45" s="278">
        <v>46238.0</v>
      </c>
      <c r="J45" s="178"/>
      <c r="K45" s="178"/>
      <c r="L45" s="215"/>
      <c r="M45" s="215"/>
      <c r="N45" s="184">
        <f t="shared" si="1"/>
        <v>0</v>
      </c>
    </row>
    <row r="46">
      <c r="A46" s="176">
        <v>42.0</v>
      </c>
      <c r="B46" s="252">
        <v>46122.0</v>
      </c>
      <c r="C46" s="180" t="s">
        <v>266</v>
      </c>
      <c r="D46" s="179">
        <v>0.0</v>
      </c>
      <c r="E46" s="179">
        <v>0.0</v>
      </c>
      <c r="F46" s="179"/>
      <c r="G46" s="179"/>
      <c r="H46" s="180" t="s">
        <v>130</v>
      </c>
      <c r="I46" s="278">
        <v>46238.0</v>
      </c>
      <c r="J46" s="178"/>
      <c r="K46" s="178"/>
      <c r="L46" s="215"/>
      <c r="M46" s="215"/>
      <c r="N46" s="184">
        <f t="shared" si="1"/>
        <v>0</v>
      </c>
    </row>
    <row r="47">
      <c r="A47" s="176">
        <v>43.0</v>
      </c>
      <c r="B47" s="252">
        <v>46122.0</v>
      </c>
      <c r="C47" s="180" t="s">
        <v>266</v>
      </c>
      <c r="D47" s="179">
        <v>0.0</v>
      </c>
      <c r="E47" s="179">
        <v>0.0</v>
      </c>
      <c r="F47" s="179"/>
      <c r="G47" s="179"/>
      <c r="H47" s="180" t="s">
        <v>130</v>
      </c>
      <c r="I47" s="278">
        <v>46238.0</v>
      </c>
      <c r="J47" s="178"/>
      <c r="K47" s="178"/>
      <c r="L47" s="215"/>
      <c r="M47" s="215"/>
      <c r="N47" s="184">
        <f t="shared" si="1"/>
        <v>0</v>
      </c>
    </row>
    <row r="48">
      <c r="A48" s="176">
        <v>44.0</v>
      </c>
      <c r="B48" s="252">
        <v>46122.0</v>
      </c>
      <c r="C48" s="180" t="s">
        <v>266</v>
      </c>
      <c r="D48" s="179">
        <v>0.0</v>
      </c>
      <c r="E48" s="179">
        <v>0.0</v>
      </c>
      <c r="F48" s="179"/>
      <c r="G48" s="179"/>
      <c r="H48" s="180" t="s">
        <v>130</v>
      </c>
      <c r="I48" s="278">
        <v>46238.0</v>
      </c>
      <c r="J48" s="178"/>
      <c r="K48" s="178"/>
      <c r="L48" s="215"/>
      <c r="M48" s="215"/>
      <c r="N48" s="184">
        <f t="shared" si="1"/>
        <v>0</v>
      </c>
    </row>
    <row r="49">
      <c r="A49" s="176">
        <v>45.0</v>
      </c>
      <c r="B49" s="252">
        <v>46122.0</v>
      </c>
      <c r="C49" s="180" t="s">
        <v>266</v>
      </c>
      <c r="D49" s="179">
        <v>0.0</v>
      </c>
      <c r="E49" s="179">
        <v>0.0</v>
      </c>
      <c r="F49" s="179"/>
      <c r="G49" s="179"/>
      <c r="H49" s="180" t="s">
        <v>130</v>
      </c>
      <c r="I49" s="278">
        <v>46238.0</v>
      </c>
      <c r="J49" s="178"/>
      <c r="K49" s="178"/>
      <c r="L49" s="215"/>
      <c r="M49" s="215"/>
      <c r="N49" s="184">
        <f t="shared" si="1"/>
        <v>0</v>
      </c>
    </row>
    <row r="50">
      <c r="A50" s="176">
        <v>46.0</v>
      </c>
      <c r="B50" s="252">
        <v>46122.0</v>
      </c>
      <c r="C50" s="180" t="s">
        <v>266</v>
      </c>
      <c r="D50" s="179">
        <v>0.0</v>
      </c>
      <c r="E50" s="179">
        <v>0.0</v>
      </c>
      <c r="F50" s="179"/>
      <c r="G50" s="179"/>
      <c r="H50" s="180" t="s">
        <v>130</v>
      </c>
      <c r="I50" s="278">
        <v>46238.0</v>
      </c>
      <c r="J50" s="178"/>
      <c r="K50" s="178"/>
      <c r="L50" s="215"/>
      <c r="M50" s="215"/>
      <c r="N50" s="184">
        <f t="shared" si="1"/>
        <v>0</v>
      </c>
    </row>
    <row r="51">
      <c r="A51" s="176">
        <v>47.0</v>
      </c>
      <c r="B51" s="252">
        <v>46122.0</v>
      </c>
      <c r="C51" s="180" t="s">
        <v>266</v>
      </c>
      <c r="D51" s="179">
        <v>0.0</v>
      </c>
      <c r="E51" s="179">
        <v>0.0</v>
      </c>
      <c r="F51" s="179"/>
      <c r="G51" s="179"/>
      <c r="H51" s="180" t="s">
        <v>130</v>
      </c>
      <c r="I51" s="278">
        <v>46238.0</v>
      </c>
      <c r="J51" s="178"/>
      <c r="K51" s="178"/>
      <c r="L51" s="215"/>
      <c r="M51" s="215"/>
      <c r="N51" s="184">
        <f t="shared" si="1"/>
        <v>0</v>
      </c>
    </row>
    <row r="52">
      <c r="A52" s="176">
        <v>48.0</v>
      </c>
      <c r="B52" s="252">
        <v>46122.0</v>
      </c>
      <c r="C52" s="180" t="s">
        <v>266</v>
      </c>
      <c r="D52" s="179">
        <v>0.0</v>
      </c>
      <c r="E52" s="179">
        <v>0.0</v>
      </c>
      <c r="F52" s="179"/>
      <c r="G52" s="179"/>
      <c r="H52" s="180" t="s">
        <v>130</v>
      </c>
      <c r="I52" s="278">
        <v>46238.0</v>
      </c>
      <c r="J52" s="178"/>
      <c r="K52" s="178"/>
      <c r="L52" s="215"/>
      <c r="M52" s="215"/>
      <c r="N52" s="184">
        <f t="shared" si="1"/>
        <v>0</v>
      </c>
    </row>
    <row r="53">
      <c r="A53" s="176">
        <v>49.0</v>
      </c>
      <c r="B53" s="252">
        <v>46122.0</v>
      </c>
      <c r="C53" s="180" t="s">
        <v>266</v>
      </c>
      <c r="D53" s="179">
        <v>0.0</v>
      </c>
      <c r="E53" s="179">
        <v>0.0</v>
      </c>
      <c r="F53" s="179"/>
      <c r="G53" s="179"/>
      <c r="H53" s="180" t="s">
        <v>130</v>
      </c>
      <c r="I53" s="278">
        <v>46238.0</v>
      </c>
      <c r="J53" s="178"/>
      <c r="K53" s="178"/>
      <c r="L53" s="215"/>
      <c r="M53" s="215"/>
      <c r="N53" s="184">
        <f t="shared" si="1"/>
        <v>0</v>
      </c>
    </row>
    <row r="54">
      <c r="A54" s="176">
        <v>50.0</v>
      </c>
      <c r="B54" s="252">
        <v>46122.0</v>
      </c>
      <c r="C54" s="180" t="s">
        <v>266</v>
      </c>
      <c r="D54" s="179">
        <v>0.0</v>
      </c>
      <c r="E54" s="179">
        <v>0.0</v>
      </c>
      <c r="F54" s="179"/>
      <c r="G54" s="179"/>
      <c r="H54" s="180" t="s">
        <v>130</v>
      </c>
      <c r="I54" s="278">
        <v>46238.0</v>
      </c>
      <c r="J54" s="178"/>
      <c r="K54" s="178"/>
      <c r="L54" s="215"/>
      <c r="M54" s="215"/>
      <c r="N54" s="184">
        <f t="shared" si="1"/>
        <v>0</v>
      </c>
    </row>
    <row r="55">
      <c r="A55" s="176">
        <v>51.0</v>
      </c>
      <c r="B55" s="252">
        <v>46122.0</v>
      </c>
      <c r="C55" s="180" t="s">
        <v>266</v>
      </c>
      <c r="D55" s="179">
        <v>0.0</v>
      </c>
      <c r="E55" s="179">
        <v>0.0</v>
      </c>
      <c r="F55" s="179"/>
      <c r="G55" s="179"/>
      <c r="H55" s="180" t="s">
        <v>130</v>
      </c>
      <c r="I55" s="278">
        <v>46238.0</v>
      </c>
      <c r="J55" s="178"/>
      <c r="K55" s="178"/>
      <c r="L55" s="215"/>
      <c r="M55" s="215"/>
      <c r="N55" s="184">
        <f t="shared" si="1"/>
        <v>0</v>
      </c>
    </row>
    <row r="56">
      <c r="A56" s="176">
        <v>52.0</v>
      </c>
      <c r="B56" s="252">
        <v>46122.0</v>
      </c>
      <c r="C56" s="180" t="s">
        <v>266</v>
      </c>
      <c r="D56" s="179">
        <v>0.0</v>
      </c>
      <c r="E56" s="179">
        <v>0.0</v>
      </c>
      <c r="F56" s="179"/>
      <c r="G56" s="179"/>
      <c r="H56" s="180" t="s">
        <v>130</v>
      </c>
      <c r="I56" s="278">
        <v>46238.0</v>
      </c>
      <c r="J56" s="178"/>
      <c r="K56" s="178"/>
      <c r="L56" s="215"/>
      <c r="M56" s="215"/>
      <c r="N56" s="184">
        <f t="shared" si="1"/>
        <v>0</v>
      </c>
    </row>
    <row r="57">
      <c r="A57" s="176">
        <v>53.0</v>
      </c>
      <c r="B57" s="252">
        <v>46122.0</v>
      </c>
      <c r="C57" s="180" t="s">
        <v>266</v>
      </c>
      <c r="D57" s="179">
        <v>0.0</v>
      </c>
      <c r="E57" s="179">
        <v>0.0</v>
      </c>
      <c r="F57" s="179"/>
      <c r="G57" s="179"/>
      <c r="H57" s="180" t="s">
        <v>130</v>
      </c>
      <c r="I57" s="278">
        <v>46238.0</v>
      </c>
      <c r="J57" s="178"/>
      <c r="K57" s="178"/>
      <c r="L57" s="215"/>
      <c r="M57" s="215"/>
      <c r="N57" s="184">
        <f t="shared" si="1"/>
        <v>0</v>
      </c>
    </row>
    <row r="58">
      <c r="A58" s="176">
        <v>54.0</v>
      </c>
      <c r="B58" s="252">
        <v>46122.0</v>
      </c>
      <c r="C58" s="180" t="s">
        <v>266</v>
      </c>
      <c r="D58" s="179">
        <v>0.0</v>
      </c>
      <c r="E58" s="179">
        <v>0.0</v>
      </c>
      <c r="F58" s="179"/>
      <c r="G58" s="179"/>
      <c r="H58" s="180" t="s">
        <v>130</v>
      </c>
      <c r="I58" s="278">
        <v>46238.0</v>
      </c>
      <c r="J58" s="178"/>
      <c r="K58" s="178"/>
      <c r="L58" s="215"/>
      <c r="M58" s="215"/>
      <c r="N58" s="184">
        <f t="shared" si="1"/>
        <v>0</v>
      </c>
    </row>
    <row r="59">
      <c r="A59" s="176">
        <v>55.0</v>
      </c>
      <c r="B59" s="252">
        <v>46122.0</v>
      </c>
      <c r="C59" s="180" t="s">
        <v>266</v>
      </c>
      <c r="D59" s="179">
        <v>0.0</v>
      </c>
      <c r="E59" s="179">
        <v>0.0</v>
      </c>
      <c r="F59" s="179"/>
      <c r="G59" s="179"/>
      <c r="H59" s="180" t="s">
        <v>130</v>
      </c>
      <c r="I59" s="278">
        <v>46238.0</v>
      </c>
      <c r="J59" s="178"/>
      <c r="K59" s="178"/>
      <c r="L59" s="215"/>
      <c r="M59" s="215"/>
      <c r="N59" s="184">
        <f t="shared" si="1"/>
        <v>0</v>
      </c>
    </row>
    <row r="60">
      <c r="A60" s="176">
        <v>56.0</v>
      </c>
      <c r="B60" s="252">
        <v>46122.0</v>
      </c>
      <c r="C60" s="180" t="s">
        <v>266</v>
      </c>
      <c r="D60" s="179">
        <v>0.0</v>
      </c>
      <c r="E60" s="179">
        <v>0.0</v>
      </c>
      <c r="F60" s="179"/>
      <c r="G60" s="179"/>
      <c r="H60" s="180" t="s">
        <v>130</v>
      </c>
      <c r="I60" s="278">
        <v>46238.0</v>
      </c>
      <c r="J60" s="178"/>
      <c r="K60" s="178"/>
      <c r="L60" s="215"/>
      <c r="M60" s="215"/>
      <c r="N60" s="184">
        <f t="shared" si="1"/>
        <v>0</v>
      </c>
    </row>
    <row r="61">
      <c r="A61" s="176">
        <v>57.0</v>
      </c>
      <c r="B61" s="252">
        <v>46122.0</v>
      </c>
      <c r="C61" s="180" t="s">
        <v>266</v>
      </c>
      <c r="D61" s="179">
        <v>0.0</v>
      </c>
      <c r="E61" s="179">
        <v>0.0</v>
      </c>
      <c r="F61" s="179"/>
      <c r="G61" s="179"/>
      <c r="H61" s="180" t="s">
        <v>130</v>
      </c>
      <c r="I61" s="278">
        <v>46238.0</v>
      </c>
      <c r="J61" s="178"/>
      <c r="K61" s="178"/>
      <c r="L61" s="215"/>
      <c r="M61" s="215"/>
      <c r="N61" s="184">
        <f t="shared" si="1"/>
        <v>0</v>
      </c>
    </row>
    <row r="62">
      <c r="A62" s="176">
        <v>58.0</v>
      </c>
      <c r="B62" s="252">
        <v>46122.0</v>
      </c>
      <c r="C62" s="180" t="s">
        <v>266</v>
      </c>
      <c r="D62" s="179">
        <v>0.0</v>
      </c>
      <c r="E62" s="179">
        <v>0.0</v>
      </c>
      <c r="F62" s="179"/>
      <c r="G62" s="179"/>
      <c r="H62" s="180" t="s">
        <v>130</v>
      </c>
      <c r="I62" s="278">
        <v>46238.0</v>
      </c>
      <c r="J62" s="178"/>
      <c r="K62" s="178"/>
      <c r="L62" s="215"/>
      <c r="M62" s="215"/>
      <c r="N62" s="184">
        <f t="shared" si="1"/>
        <v>0</v>
      </c>
    </row>
    <row r="63">
      <c r="A63" s="176">
        <v>59.0</v>
      </c>
      <c r="B63" s="252">
        <v>46122.0</v>
      </c>
      <c r="C63" s="180" t="s">
        <v>266</v>
      </c>
      <c r="D63" s="179">
        <v>0.0</v>
      </c>
      <c r="E63" s="179">
        <v>0.0</v>
      </c>
      <c r="F63" s="179"/>
      <c r="G63" s="179"/>
      <c r="H63" s="180" t="s">
        <v>138</v>
      </c>
      <c r="I63" s="278">
        <v>46238.0</v>
      </c>
      <c r="J63" s="178"/>
      <c r="K63" s="178"/>
      <c r="L63" s="215"/>
      <c r="M63" s="215"/>
      <c r="N63" s="184">
        <f t="shared" si="1"/>
        <v>0</v>
      </c>
    </row>
    <row r="64">
      <c r="A64" s="176">
        <v>60.0</v>
      </c>
      <c r="B64" s="252">
        <v>46122.0</v>
      </c>
      <c r="C64" s="180" t="s">
        <v>266</v>
      </c>
      <c r="D64" s="179">
        <v>0.0</v>
      </c>
      <c r="E64" s="179">
        <v>0.0</v>
      </c>
      <c r="F64" s="179"/>
      <c r="G64" s="179"/>
      <c r="H64" s="180" t="s">
        <v>130</v>
      </c>
      <c r="I64" s="278">
        <v>46238.0</v>
      </c>
      <c r="J64" s="178"/>
      <c r="K64" s="178"/>
      <c r="L64" s="215"/>
      <c r="M64" s="215"/>
      <c r="N64" s="184">
        <f t="shared" si="1"/>
        <v>0</v>
      </c>
    </row>
    <row r="65">
      <c r="A65" s="176">
        <v>61.0</v>
      </c>
      <c r="B65" s="252">
        <v>46122.0</v>
      </c>
      <c r="C65" s="180" t="s">
        <v>266</v>
      </c>
      <c r="D65" s="179">
        <v>0.0</v>
      </c>
      <c r="E65" s="179">
        <v>0.0</v>
      </c>
      <c r="F65" s="179"/>
      <c r="G65" s="179"/>
      <c r="H65" s="180" t="s">
        <v>130</v>
      </c>
      <c r="I65" s="278">
        <v>46238.0</v>
      </c>
      <c r="J65" s="178"/>
      <c r="K65" s="178"/>
      <c r="L65" s="215"/>
      <c r="M65" s="215"/>
      <c r="N65" s="184">
        <f t="shared" si="1"/>
        <v>0</v>
      </c>
    </row>
    <row r="66">
      <c r="A66" s="176">
        <v>62.0</v>
      </c>
      <c r="B66" s="252">
        <v>46122.0</v>
      </c>
      <c r="C66" s="180" t="s">
        <v>266</v>
      </c>
      <c r="D66" s="179">
        <v>0.0</v>
      </c>
      <c r="E66" s="179">
        <v>0.0</v>
      </c>
      <c r="F66" s="179"/>
      <c r="G66" s="179"/>
      <c r="H66" s="180" t="s">
        <v>130</v>
      </c>
      <c r="I66" s="278">
        <v>46238.0</v>
      </c>
      <c r="J66" s="178"/>
      <c r="K66" s="178"/>
      <c r="L66" s="215"/>
      <c r="M66" s="215"/>
      <c r="N66" s="184">
        <f t="shared" si="1"/>
        <v>0</v>
      </c>
    </row>
    <row r="67">
      <c r="A67" s="176">
        <v>63.0</v>
      </c>
      <c r="B67" s="252">
        <v>46122.0</v>
      </c>
      <c r="C67" s="180" t="s">
        <v>266</v>
      </c>
      <c r="D67" s="179">
        <v>0.0</v>
      </c>
      <c r="E67" s="179">
        <v>0.0</v>
      </c>
      <c r="F67" s="179"/>
      <c r="G67" s="179"/>
      <c r="H67" s="180" t="s">
        <v>130</v>
      </c>
      <c r="I67" s="278">
        <v>46238.0</v>
      </c>
      <c r="J67" s="178"/>
      <c r="K67" s="178"/>
      <c r="L67" s="215"/>
      <c r="M67" s="215"/>
      <c r="N67" s="184">
        <f t="shared" si="1"/>
        <v>0</v>
      </c>
    </row>
    <row r="68">
      <c r="A68" s="176">
        <v>64.0</v>
      </c>
      <c r="B68" s="252">
        <v>46122.0</v>
      </c>
      <c r="C68" s="180" t="s">
        <v>266</v>
      </c>
      <c r="D68" s="179">
        <v>0.0</v>
      </c>
      <c r="E68" s="179">
        <v>0.0</v>
      </c>
      <c r="F68" s="179"/>
      <c r="G68" s="179"/>
      <c r="H68" s="180" t="s">
        <v>130</v>
      </c>
      <c r="I68" s="278">
        <v>46238.0</v>
      </c>
      <c r="J68" s="178"/>
      <c r="K68" s="178"/>
      <c r="L68" s="215"/>
      <c r="M68" s="215"/>
      <c r="N68" s="184">
        <f t="shared" si="1"/>
        <v>0</v>
      </c>
    </row>
    <row r="69">
      <c r="A69" s="176">
        <v>65.0</v>
      </c>
      <c r="B69" s="252">
        <v>46122.0</v>
      </c>
      <c r="C69" s="180" t="s">
        <v>266</v>
      </c>
      <c r="D69" s="179">
        <v>0.0</v>
      </c>
      <c r="E69" s="179">
        <v>0.0</v>
      </c>
      <c r="F69" s="179"/>
      <c r="G69" s="179"/>
      <c r="H69" s="180" t="s">
        <v>130</v>
      </c>
      <c r="I69" s="278">
        <v>46238.0</v>
      </c>
      <c r="J69" s="178"/>
      <c r="K69" s="178"/>
      <c r="L69" s="215"/>
      <c r="M69" s="215"/>
      <c r="N69" s="184">
        <f t="shared" si="1"/>
        <v>0</v>
      </c>
    </row>
    <row r="70">
      <c r="A70" s="176">
        <v>66.0</v>
      </c>
      <c r="B70" s="252">
        <v>46122.0</v>
      </c>
      <c r="C70" s="180" t="s">
        <v>266</v>
      </c>
      <c r="D70" s="179">
        <v>0.0</v>
      </c>
      <c r="E70" s="179">
        <v>0.0</v>
      </c>
      <c r="F70" s="179"/>
      <c r="G70" s="179"/>
      <c r="H70" s="180" t="s">
        <v>130</v>
      </c>
      <c r="I70" s="278">
        <v>46238.0</v>
      </c>
      <c r="J70" s="178"/>
      <c r="K70" s="178"/>
      <c r="L70" s="215"/>
      <c r="M70" s="215"/>
      <c r="N70" s="184">
        <f t="shared" si="1"/>
        <v>0</v>
      </c>
    </row>
    <row r="71">
      <c r="A71" s="176">
        <v>67.0</v>
      </c>
      <c r="B71" s="252">
        <v>46122.0</v>
      </c>
      <c r="C71" s="180" t="s">
        <v>266</v>
      </c>
      <c r="D71" s="179">
        <v>0.0</v>
      </c>
      <c r="E71" s="179">
        <v>0.0</v>
      </c>
      <c r="F71" s="179"/>
      <c r="G71" s="179"/>
      <c r="H71" s="180" t="s">
        <v>130</v>
      </c>
      <c r="I71" s="278">
        <v>46238.0</v>
      </c>
      <c r="J71" s="178"/>
      <c r="K71" s="178"/>
      <c r="L71" s="215"/>
      <c r="M71" s="215"/>
      <c r="N71" s="184">
        <f t="shared" si="1"/>
        <v>0</v>
      </c>
    </row>
    <row r="72">
      <c r="A72" s="176">
        <v>68.0</v>
      </c>
      <c r="B72" s="252">
        <v>46122.0</v>
      </c>
      <c r="C72" s="180" t="s">
        <v>266</v>
      </c>
      <c r="D72" s="179">
        <v>0.0</v>
      </c>
      <c r="E72" s="179">
        <v>0.0</v>
      </c>
      <c r="F72" s="179"/>
      <c r="G72" s="179"/>
      <c r="H72" s="180" t="s">
        <v>130</v>
      </c>
      <c r="I72" s="278">
        <v>46238.0</v>
      </c>
      <c r="J72" s="178"/>
      <c r="K72" s="178"/>
      <c r="L72" s="215"/>
      <c r="M72" s="215"/>
      <c r="N72" s="184">
        <f t="shared" si="1"/>
        <v>0</v>
      </c>
    </row>
    <row r="73">
      <c r="A73" s="176">
        <v>69.0</v>
      </c>
      <c r="B73" s="252">
        <v>46122.0</v>
      </c>
      <c r="C73" s="180" t="s">
        <v>266</v>
      </c>
      <c r="D73" s="179">
        <v>0.0</v>
      </c>
      <c r="E73" s="179">
        <v>0.0</v>
      </c>
      <c r="F73" s="179"/>
      <c r="G73" s="179"/>
      <c r="H73" s="180" t="s">
        <v>130</v>
      </c>
      <c r="I73" s="278">
        <v>46238.0</v>
      </c>
      <c r="J73" s="178"/>
      <c r="K73" s="178"/>
      <c r="L73" s="215"/>
      <c r="M73" s="215"/>
      <c r="N73" s="184">
        <f t="shared" si="1"/>
        <v>0</v>
      </c>
    </row>
    <row r="74">
      <c r="A74" s="176">
        <v>70.0</v>
      </c>
      <c r="B74" s="252">
        <v>46122.0</v>
      </c>
      <c r="C74" s="180" t="s">
        <v>266</v>
      </c>
      <c r="D74" s="179">
        <v>0.0</v>
      </c>
      <c r="E74" s="179">
        <v>0.0</v>
      </c>
      <c r="F74" s="179"/>
      <c r="G74" s="179"/>
      <c r="H74" s="180" t="s">
        <v>130</v>
      </c>
      <c r="I74" s="278">
        <v>46238.0</v>
      </c>
      <c r="J74" s="178"/>
      <c r="K74" s="178"/>
      <c r="L74" s="215"/>
      <c r="M74" s="215"/>
      <c r="N74" s="184">
        <f t="shared" si="1"/>
        <v>0</v>
      </c>
    </row>
    <row r="75">
      <c r="A75" s="176">
        <v>71.0</v>
      </c>
      <c r="B75" s="252">
        <v>46122.0</v>
      </c>
      <c r="C75" s="180" t="s">
        <v>266</v>
      </c>
      <c r="D75" s="179">
        <v>0.0</v>
      </c>
      <c r="E75" s="179">
        <v>0.0</v>
      </c>
      <c r="F75" s="179"/>
      <c r="G75" s="179"/>
      <c r="H75" s="180" t="s">
        <v>130</v>
      </c>
      <c r="I75" s="278">
        <v>46238.0</v>
      </c>
      <c r="J75" s="178"/>
      <c r="K75" s="178"/>
      <c r="L75" s="215"/>
      <c r="M75" s="215"/>
      <c r="N75" s="184">
        <f t="shared" si="1"/>
        <v>0</v>
      </c>
    </row>
    <row r="76">
      <c r="A76" s="176">
        <v>72.0</v>
      </c>
      <c r="B76" s="252">
        <v>46122.0</v>
      </c>
      <c r="C76" s="180" t="s">
        <v>266</v>
      </c>
      <c r="D76" s="179">
        <v>0.0</v>
      </c>
      <c r="E76" s="179">
        <v>0.0</v>
      </c>
      <c r="F76" s="179"/>
      <c r="G76" s="179"/>
      <c r="H76" s="180" t="s">
        <v>130</v>
      </c>
      <c r="I76" s="278">
        <v>46238.0</v>
      </c>
      <c r="J76" s="178"/>
      <c r="K76" s="178"/>
      <c r="L76" s="215"/>
      <c r="M76" s="215"/>
      <c r="N76" s="184">
        <f t="shared" si="1"/>
        <v>0</v>
      </c>
    </row>
    <row r="77">
      <c r="A77" s="176">
        <v>73.0</v>
      </c>
      <c r="B77" s="252">
        <v>46122.0</v>
      </c>
      <c r="C77" s="180" t="s">
        <v>266</v>
      </c>
      <c r="D77" s="179">
        <v>0.0</v>
      </c>
      <c r="E77" s="179">
        <v>0.0</v>
      </c>
      <c r="F77" s="179"/>
      <c r="G77" s="179"/>
      <c r="H77" s="180" t="s">
        <v>130</v>
      </c>
      <c r="I77" s="278">
        <v>46238.0</v>
      </c>
      <c r="J77" s="178"/>
      <c r="K77" s="178"/>
      <c r="L77" s="215"/>
      <c r="M77" s="215"/>
      <c r="N77" s="184">
        <f t="shared" si="1"/>
        <v>0</v>
      </c>
    </row>
    <row r="78">
      <c r="A78" s="176">
        <v>74.0</v>
      </c>
      <c r="B78" s="252">
        <v>46122.0</v>
      </c>
      <c r="C78" s="180" t="s">
        <v>266</v>
      </c>
      <c r="D78" s="179">
        <v>0.0</v>
      </c>
      <c r="E78" s="179">
        <v>0.0</v>
      </c>
      <c r="F78" s="179"/>
      <c r="G78" s="179"/>
      <c r="H78" s="180" t="s">
        <v>130</v>
      </c>
      <c r="I78" s="278">
        <v>46238.0</v>
      </c>
      <c r="J78" s="178"/>
      <c r="K78" s="178"/>
      <c r="L78" s="215"/>
      <c r="M78" s="215"/>
      <c r="N78" s="184">
        <f t="shared" si="1"/>
        <v>0</v>
      </c>
    </row>
    <row r="79">
      <c r="A79" s="176">
        <v>75.0</v>
      </c>
      <c r="B79" s="252">
        <v>46122.0</v>
      </c>
      <c r="C79" s="180" t="s">
        <v>266</v>
      </c>
      <c r="D79" s="179">
        <v>0.0</v>
      </c>
      <c r="E79" s="179">
        <v>0.0</v>
      </c>
      <c r="F79" s="179"/>
      <c r="G79" s="179"/>
      <c r="H79" s="180" t="s">
        <v>130</v>
      </c>
      <c r="I79" s="278">
        <v>46238.0</v>
      </c>
      <c r="J79" s="178"/>
      <c r="K79" s="178"/>
      <c r="L79" s="215"/>
      <c r="M79" s="215"/>
      <c r="N79" s="184">
        <f t="shared" si="1"/>
        <v>0</v>
      </c>
    </row>
    <row r="80">
      <c r="A80" s="176">
        <v>76.0</v>
      </c>
      <c r="B80" s="252">
        <v>46122.0</v>
      </c>
      <c r="C80" s="180" t="s">
        <v>266</v>
      </c>
      <c r="D80" s="179">
        <v>0.0</v>
      </c>
      <c r="E80" s="179">
        <v>0.0</v>
      </c>
      <c r="F80" s="179"/>
      <c r="G80" s="179"/>
      <c r="H80" s="180" t="s">
        <v>130</v>
      </c>
      <c r="I80" s="278">
        <v>46238.0</v>
      </c>
      <c r="J80" s="178"/>
      <c r="K80" s="178"/>
      <c r="L80" s="215"/>
      <c r="M80" s="215"/>
      <c r="N80" s="184">
        <f t="shared" si="1"/>
        <v>0</v>
      </c>
    </row>
    <row r="81">
      <c r="A81" s="176">
        <v>77.0</v>
      </c>
      <c r="B81" s="252">
        <v>46122.0</v>
      </c>
      <c r="C81" s="180" t="s">
        <v>266</v>
      </c>
      <c r="D81" s="179">
        <v>0.0</v>
      </c>
      <c r="E81" s="179">
        <v>0.0</v>
      </c>
      <c r="F81" s="179"/>
      <c r="G81" s="179"/>
      <c r="H81" s="180" t="s">
        <v>130</v>
      </c>
      <c r="I81" s="278">
        <v>46238.0</v>
      </c>
      <c r="J81" s="178"/>
      <c r="K81" s="178"/>
      <c r="L81" s="215"/>
      <c r="M81" s="215"/>
      <c r="N81" s="184">
        <f t="shared" si="1"/>
        <v>0</v>
      </c>
    </row>
    <row r="82">
      <c r="A82" s="147">
        <v>78.0</v>
      </c>
      <c r="B82" s="252">
        <v>46122.0</v>
      </c>
      <c r="C82" s="180" t="s">
        <v>266</v>
      </c>
      <c r="D82" s="179">
        <v>0.0</v>
      </c>
      <c r="E82" s="179">
        <v>0.0</v>
      </c>
      <c r="F82" s="179"/>
      <c r="G82" s="179"/>
      <c r="H82" s="180" t="s">
        <v>130</v>
      </c>
      <c r="I82" s="278">
        <v>46238.0</v>
      </c>
      <c r="J82" s="178"/>
      <c r="K82" s="178"/>
      <c r="L82" s="215"/>
      <c r="M82" s="215"/>
      <c r="N82" s="184">
        <f t="shared" si="1"/>
        <v>0</v>
      </c>
    </row>
    <row r="83">
      <c r="A83" s="282">
        <v>79.0</v>
      </c>
      <c r="B83" s="252">
        <v>46122.0</v>
      </c>
      <c r="C83" s="180" t="s">
        <v>266</v>
      </c>
      <c r="D83" s="179">
        <v>0.0</v>
      </c>
      <c r="E83" s="179">
        <v>0.0</v>
      </c>
      <c r="F83" s="179"/>
      <c r="G83" s="179"/>
      <c r="H83" s="180" t="s">
        <v>130</v>
      </c>
      <c r="I83" s="278">
        <v>46238.0</v>
      </c>
      <c r="J83" s="178"/>
      <c r="K83" s="178"/>
      <c r="L83" s="215"/>
      <c r="M83" s="215"/>
      <c r="N83" s="184">
        <f t="shared" si="1"/>
        <v>0</v>
      </c>
    </row>
    <row r="84">
      <c r="A84" s="147">
        <v>80.0</v>
      </c>
      <c r="B84" s="252">
        <v>46122.0</v>
      </c>
      <c r="C84" s="180" t="s">
        <v>266</v>
      </c>
      <c r="D84" s="179">
        <v>0.0</v>
      </c>
      <c r="E84" s="179">
        <v>0.0</v>
      </c>
      <c r="F84" s="179"/>
      <c r="G84" s="179"/>
      <c r="H84" s="180" t="s">
        <v>138</v>
      </c>
      <c r="I84" s="278">
        <v>46238.0</v>
      </c>
      <c r="J84" s="178"/>
      <c r="K84" s="178"/>
      <c r="L84" s="215"/>
      <c r="M84" s="215"/>
      <c r="N84" s="184">
        <f t="shared" si="1"/>
        <v>0</v>
      </c>
    </row>
    <row r="85">
      <c r="A85" s="282">
        <v>81.0</v>
      </c>
      <c r="B85" s="252">
        <v>46122.0</v>
      </c>
      <c r="C85" s="180" t="s">
        <v>266</v>
      </c>
      <c r="D85" s="179">
        <v>0.0</v>
      </c>
      <c r="E85" s="179">
        <v>0.0</v>
      </c>
      <c r="F85" s="179"/>
      <c r="G85" s="179"/>
      <c r="H85" s="180" t="s">
        <v>130</v>
      </c>
      <c r="I85" s="278">
        <v>46238.0</v>
      </c>
      <c r="J85" s="178"/>
      <c r="K85" s="178"/>
      <c r="L85" s="215"/>
      <c r="M85" s="215"/>
      <c r="N85" s="184">
        <f t="shared" si="1"/>
        <v>0</v>
      </c>
    </row>
    <row r="86">
      <c r="A86" s="147">
        <v>82.0</v>
      </c>
      <c r="B86" s="252">
        <v>46122.0</v>
      </c>
      <c r="C86" s="180" t="s">
        <v>266</v>
      </c>
      <c r="D86" s="179">
        <v>0.0</v>
      </c>
      <c r="E86" s="179">
        <v>0.0</v>
      </c>
      <c r="F86" s="179"/>
      <c r="G86" s="179"/>
      <c r="H86" s="180" t="s">
        <v>130</v>
      </c>
      <c r="I86" s="278">
        <v>46238.0</v>
      </c>
      <c r="J86" s="178"/>
      <c r="K86" s="178"/>
      <c r="L86" s="215"/>
      <c r="M86" s="215"/>
      <c r="N86" s="184">
        <f t="shared" si="1"/>
        <v>0</v>
      </c>
    </row>
    <row r="87">
      <c r="A87" s="282">
        <v>83.0</v>
      </c>
      <c r="B87" s="252">
        <v>46122.0</v>
      </c>
      <c r="C87" s="180" t="s">
        <v>266</v>
      </c>
      <c r="D87" s="179">
        <v>0.0</v>
      </c>
      <c r="E87" s="179">
        <v>0.0</v>
      </c>
      <c r="F87" s="179"/>
      <c r="G87" s="179"/>
      <c r="H87" s="180" t="s">
        <v>130</v>
      </c>
      <c r="I87" s="278">
        <v>46238.0</v>
      </c>
      <c r="J87" s="178"/>
      <c r="K87" s="178"/>
      <c r="L87" s="215"/>
      <c r="M87" s="215"/>
      <c r="N87" s="184">
        <f t="shared" si="1"/>
        <v>0</v>
      </c>
    </row>
    <row r="88">
      <c r="A88" s="147">
        <v>84.0</v>
      </c>
      <c r="B88" s="252">
        <v>46122.0</v>
      </c>
      <c r="C88" s="180" t="s">
        <v>266</v>
      </c>
      <c r="D88" s="179">
        <v>0.0</v>
      </c>
      <c r="E88" s="179">
        <v>0.0</v>
      </c>
      <c r="F88" s="179"/>
      <c r="G88" s="179"/>
      <c r="H88" s="180" t="s">
        <v>130</v>
      </c>
      <c r="I88" s="278">
        <v>46238.0</v>
      </c>
      <c r="J88" s="178"/>
      <c r="K88" s="178"/>
      <c r="L88" s="215"/>
      <c r="M88" s="215"/>
      <c r="N88" s="184">
        <f t="shared" si="1"/>
        <v>0</v>
      </c>
    </row>
    <row r="89">
      <c r="A89" s="282">
        <v>85.0</v>
      </c>
      <c r="B89" s="252">
        <v>46122.0</v>
      </c>
      <c r="C89" s="180" t="s">
        <v>266</v>
      </c>
      <c r="D89" s="179">
        <v>0.0</v>
      </c>
      <c r="E89" s="179">
        <v>0.0</v>
      </c>
      <c r="F89" s="179"/>
      <c r="G89" s="179"/>
      <c r="H89" s="180" t="s">
        <v>130</v>
      </c>
      <c r="I89" s="278">
        <v>46238.0</v>
      </c>
      <c r="J89" s="178"/>
      <c r="K89" s="178"/>
      <c r="L89" s="215"/>
      <c r="M89" s="215"/>
      <c r="N89" s="184">
        <f t="shared" si="1"/>
        <v>0</v>
      </c>
    </row>
    <row r="90">
      <c r="A90" s="147">
        <v>86.0</v>
      </c>
      <c r="B90" s="252">
        <v>46122.0</v>
      </c>
      <c r="C90" s="180" t="s">
        <v>266</v>
      </c>
      <c r="D90" s="179">
        <v>0.0</v>
      </c>
      <c r="E90" s="179">
        <v>0.0</v>
      </c>
      <c r="F90" s="179"/>
      <c r="G90" s="179"/>
      <c r="H90" s="180" t="s">
        <v>130</v>
      </c>
      <c r="I90" s="278">
        <v>46238.0</v>
      </c>
      <c r="J90" s="178"/>
      <c r="K90" s="178"/>
      <c r="L90" s="215"/>
      <c r="M90" s="215"/>
      <c r="N90" s="184">
        <f t="shared" si="1"/>
        <v>0</v>
      </c>
    </row>
    <row r="91">
      <c r="A91" s="282">
        <v>87.0</v>
      </c>
      <c r="B91" s="247"/>
      <c r="C91" s="178"/>
      <c r="D91" s="179">
        <v>0.0</v>
      </c>
      <c r="E91" s="179">
        <v>0.0</v>
      </c>
      <c r="F91" s="179"/>
      <c r="G91" s="179"/>
      <c r="H91" s="180"/>
      <c r="I91" s="178"/>
      <c r="J91" s="178"/>
      <c r="K91" s="178"/>
      <c r="L91" s="215"/>
      <c r="M91" s="215"/>
      <c r="N91" s="184">
        <f t="shared" si="1"/>
        <v>0</v>
      </c>
    </row>
    <row r="92">
      <c r="A92" s="147">
        <v>88.0</v>
      </c>
      <c r="B92" s="247"/>
      <c r="C92" s="178"/>
      <c r="D92" s="179">
        <v>0.0</v>
      </c>
      <c r="E92" s="179">
        <v>0.0</v>
      </c>
      <c r="F92" s="179"/>
      <c r="G92" s="179"/>
      <c r="H92" s="180"/>
      <c r="I92" s="178"/>
      <c r="J92" s="178"/>
      <c r="K92" s="178"/>
      <c r="L92" s="215"/>
      <c r="M92" s="215"/>
      <c r="N92" s="184">
        <f t="shared" si="1"/>
        <v>0</v>
      </c>
    </row>
    <row r="93">
      <c r="A93" s="282">
        <v>89.0</v>
      </c>
      <c r="B93" s="247"/>
      <c r="C93" s="178"/>
      <c r="D93" s="179">
        <v>0.0</v>
      </c>
      <c r="E93" s="179">
        <v>0.0</v>
      </c>
      <c r="F93" s="179"/>
      <c r="G93" s="179"/>
      <c r="H93" s="180"/>
      <c r="I93" s="178"/>
      <c r="J93" s="178"/>
      <c r="K93" s="178"/>
      <c r="L93" s="215"/>
      <c r="M93" s="215"/>
      <c r="N93" s="184">
        <f t="shared" si="1"/>
        <v>0</v>
      </c>
    </row>
    <row r="94">
      <c r="A94" s="147">
        <v>90.0</v>
      </c>
      <c r="B94" s="247"/>
      <c r="C94" s="178"/>
      <c r="D94" s="179">
        <v>0.0</v>
      </c>
      <c r="E94" s="179">
        <v>0.0</v>
      </c>
      <c r="F94" s="179"/>
      <c r="G94" s="179"/>
      <c r="H94" s="178"/>
      <c r="I94" s="178"/>
      <c r="J94" s="178"/>
      <c r="K94" s="178"/>
      <c r="L94" s="215"/>
      <c r="M94" s="215"/>
      <c r="N94" s="184">
        <f t="shared" si="1"/>
        <v>0</v>
      </c>
    </row>
    <row r="95">
      <c r="A95" s="282">
        <v>91.0</v>
      </c>
      <c r="B95" s="247"/>
      <c r="C95" s="178"/>
      <c r="D95" s="179">
        <v>0.0</v>
      </c>
      <c r="E95" s="179">
        <v>0.0</v>
      </c>
      <c r="F95" s="179"/>
      <c r="G95" s="179"/>
      <c r="H95" s="178"/>
      <c r="I95" s="178"/>
      <c r="J95" s="178"/>
      <c r="K95" s="178"/>
      <c r="L95" s="215"/>
      <c r="M95" s="215"/>
      <c r="N95" s="184">
        <f t="shared" si="1"/>
        <v>0</v>
      </c>
    </row>
    <row r="96">
      <c r="A96" s="282">
        <v>92.0</v>
      </c>
      <c r="B96" s="247"/>
      <c r="C96" s="178"/>
      <c r="D96" s="179">
        <v>0.0</v>
      </c>
      <c r="E96" s="179">
        <v>0.0</v>
      </c>
      <c r="F96" s="179"/>
      <c r="G96" s="179"/>
      <c r="H96" s="178"/>
      <c r="I96" s="178"/>
      <c r="J96" s="178"/>
      <c r="K96" s="178"/>
      <c r="L96" s="215"/>
      <c r="M96" s="215"/>
      <c r="N96" s="184">
        <f t="shared" si="1"/>
        <v>0</v>
      </c>
    </row>
  </sheetData>
  <mergeCells count="15">
    <mergeCell ref="G3:G4"/>
    <mergeCell ref="H3:H4"/>
    <mergeCell ref="I3:I4"/>
    <mergeCell ref="J3:J4"/>
    <mergeCell ref="K3:K4"/>
    <mergeCell ref="L3:L4"/>
    <mergeCell ref="M3:M4"/>
    <mergeCell ref="N3:N4"/>
    <mergeCell ref="A1:N2"/>
    <mergeCell ref="A3:A4"/>
    <mergeCell ref="B3:B4"/>
    <mergeCell ref="C3:C4"/>
    <mergeCell ref="D3:D4"/>
    <mergeCell ref="E3:E4"/>
    <mergeCell ref="F3:F4"/>
  </mergeCells>
  <conditionalFormatting sqref="H5:H500">
    <cfRule type="containsText" dxfId="7" priority="1" operator="containsText" text="oui">
      <formula>NOT(ISERROR(SEARCH(("oui"),(H5))))</formula>
    </cfRule>
  </conditionalFormatting>
  <conditionalFormatting sqref="H5:H500">
    <cfRule type="containsText" dxfId="6" priority="2" operator="containsText" text="non">
      <formula>NOT(ISERROR(SEARCH(("non"),(H5))))</formula>
    </cfRule>
  </conditionalFormatting>
  <conditionalFormatting sqref="I5:I96">
    <cfRule type="cellIs" dxfId="4" priority="3" operator="notBetween">
      <formula>4.8</formula>
      <formula>4.98</formula>
    </cfRule>
  </conditionalFormatting>
  <conditionalFormatting sqref="I5:I96">
    <cfRule type="cellIs" dxfId="12" priority="4" operator="between">
      <formula>4.8</formula>
      <formula>4.98</formula>
    </cfRule>
  </conditionalFormatting>
  <conditionalFormatting sqref="J5:J96">
    <cfRule type="cellIs" dxfId="4" priority="5" operator="notBetween">
      <formula>11.8</formula>
      <formula>12.2</formula>
    </cfRule>
  </conditionalFormatting>
  <conditionalFormatting sqref="J5:J96">
    <cfRule type="cellIs" dxfId="12" priority="6" operator="between">
      <formula>11.8</formula>
      <formula>12.2</formula>
    </cfRule>
  </conditionalFormatting>
  <conditionalFormatting sqref="K5:K96">
    <cfRule type="cellIs" dxfId="4" priority="7" operator="notBetween">
      <formula>9.2</formula>
      <formula>9.6</formula>
    </cfRule>
  </conditionalFormatting>
  <conditionalFormatting sqref="K5:K96">
    <cfRule type="cellIs" dxfId="12" priority="8" operator="between">
      <formula>9.2</formula>
      <formula>9.6</formula>
    </cfRule>
  </conditionalFormatting>
  <conditionalFormatting sqref="U17">
    <cfRule type="colorScale" priority="9">
      <colorScale>
        <cfvo type="formula" val="0"/>
        <cfvo type="percentile" val="50"/>
        <cfvo type="formula" val="00:07:30"/>
        <color rgb="FF00FF00"/>
        <color rgb="FFFF9900"/>
        <color rgb="FFFF0000"/>
      </colorScale>
    </cfRule>
  </conditionalFormatting>
  <conditionalFormatting sqref="T17">
    <cfRule type="cellIs" dxfId="12" priority="10" operator="between">
      <formula>0.95</formula>
      <formula>1</formula>
    </cfRule>
  </conditionalFormatting>
  <conditionalFormatting sqref="T17">
    <cfRule type="cellIs" dxfId="4" priority="11" operator="lessThan">
      <formula>0.95</formula>
    </cfRule>
  </conditionalFormatting>
  <dataValidations>
    <dataValidation type="list" allowBlank="1" showErrorMessage="1" sqref="H5:H96">
      <formula1>"OUI,NON"</formula1>
    </dataValidation>
  </dataValidations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4" max="4" width="16.38"/>
    <col customWidth="1" min="5" max="5" width="16.88"/>
    <col customWidth="1" min="6" max="6" width="15.5"/>
    <col customWidth="1" min="7" max="7" width="14.25"/>
    <col customWidth="1" min="8" max="8" width="14.75"/>
    <col customWidth="1" min="9" max="9" width="19.0"/>
    <col customWidth="1" min="10" max="10" width="28.0"/>
    <col customWidth="1" min="12" max="12" width="27.5"/>
  </cols>
  <sheetData>
    <row r="2">
      <c r="B2" s="81" t="s">
        <v>95</v>
      </c>
      <c r="C2" s="82">
        <f>C38-(C39:G39)</f>
        <v>0.75</v>
      </c>
    </row>
    <row r="4" ht="34.5" customHeight="1">
      <c r="B4" s="83" t="s">
        <v>1</v>
      </c>
      <c r="C4" s="68" t="s">
        <v>2</v>
      </c>
      <c r="D4" s="69" t="s">
        <v>85</v>
      </c>
      <c r="E4" s="69" t="s">
        <v>271</v>
      </c>
      <c r="F4" s="70" t="s">
        <v>272</v>
      </c>
      <c r="G4" s="137" t="s">
        <v>273</v>
      </c>
      <c r="H4" s="137" t="s">
        <v>274</v>
      </c>
      <c r="I4" s="69" t="s">
        <v>91</v>
      </c>
      <c r="J4" s="71" t="s">
        <v>92</v>
      </c>
      <c r="K4" s="72"/>
      <c r="L4" s="69" t="s">
        <v>275</v>
      </c>
    </row>
    <row r="5">
      <c r="B5" s="84" t="s">
        <v>14</v>
      </c>
      <c r="C5" s="85">
        <v>10.0</v>
      </c>
      <c r="D5" s="283"/>
      <c r="E5" s="74">
        <v>44.0</v>
      </c>
      <c r="F5" s="75">
        <f>'Support ph10'!L17</f>
        <v>28</v>
      </c>
      <c r="G5" s="24">
        <f>'Support ph10'!M17</f>
        <v>2</v>
      </c>
      <c r="H5" s="88">
        <f>'Support ph10'!O17</f>
        <v>0.9285714286</v>
      </c>
      <c r="I5" s="89">
        <f>'Support ph10'!P17</f>
        <v>0.003745039683</v>
      </c>
      <c r="J5" s="79">
        <f t="shared" ref="J5:J14" si="1">(E5-F5)*I5</f>
        <v>0.05992063492</v>
      </c>
      <c r="K5" s="79" t="str">
        <f t="shared" ref="K5:K14" si="2">IF(J5&gt;=$C$40,"retard","ok")</f>
        <v>ok</v>
      </c>
      <c r="L5" s="80">
        <f t="shared" ref="L5:L14" si="3">F5/E5</f>
        <v>0.6363636364</v>
      </c>
    </row>
    <row r="6">
      <c r="B6" s="90"/>
      <c r="C6" s="73">
        <v>15.0</v>
      </c>
      <c r="D6" s="283"/>
      <c r="E6" s="74">
        <v>37.0</v>
      </c>
      <c r="F6" s="75">
        <f>'Support ph15'!J17</f>
        <v>26</v>
      </c>
      <c r="G6" s="24">
        <f>'Support ph15'!K17</f>
        <v>0</v>
      </c>
      <c r="H6" s="88">
        <f>'Support ph15'!M17</f>
        <v>1</v>
      </c>
      <c r="I6" s="89">
        <f>'Support ph15'!N17</f>
        <v>0.004033119658</v>
      </c>
      <c r="J6" s="79">
        <f t="shared" si="1"/>
        <v>0.04436431624</v>
      </c>
      <c r="K6" s="79" t="str">
        <f t="shared" si="2"/>
        <v>ok</v>
      </c>
      <c r="L6" s="80">
        <f t="shared" si="3"/>
        <v>0.7027027027</v>
      </c>
    </row>
    <row r="7">
      <c r="B7" s="90"/>
      <c r="C7" s="73">
        <v>20.0</v>
      </c>
      <c r="D7" s="283"/>
      <c r="E7" s="74">
        <v>26.0</v>
      </c>
      <c r="F7" s="75">
        <f>'Support ph20'!M7</f>
        <v>26</v>
      </c>
      <c r="G7" s="24">
        <f>'Support ph20'!N7</f>
        <v>0</v>
      </c>
      <c r="H7" s="88">
        <f>'Support ph20'!P7</f>
        <v>1</v>
      </c>
      <c r="I7" s="89">
        <f>'Support ph20'!Q7</f>
        <v>0.01442307692</v>
      </c>
      <c r="J7" s="79">
        <f t="shared" si="1"/>
        <v>0</v>
      </c>
      <c r="K7" s="79" t="str">
        <f t="shared" si="2"/>
        <v>ok</v>
      </c>
      <c r="L7" s="80">
        <f t="shared" si="3"/>
        <v>1</v>
      </c>
    </row>
    <row r="8">
      <c r="B8" s="36"/>
      <c r="C8" s="73">
        <v>30.0</v>
      </c>
      <c r="D8" s="284"/>
      <c r="E8" s="74">
        <v>26.0</v>
      </c>
      <c r="F8" s="75">
        <f>'Support ph30'!L16</f>
        <v>26</v>
      </c>
      <c r="G8" s="24">
        <f>'Support ph30'!M16</f>
        <v>0</v>
      </c>
      <c r="H8" s="88">
        <f>'Support ph30'!O16</f>
        <v>1</v>
      </c>
      <c r="I8" s="89">
        <f>'Support ph30'!P16</f>
        <v>0.004861111111</v>
      </c>
      <c r="J8" s="79">
        <f t="shared" si="1"/>
        <v>0</v>
      </c>
      <c r="K8" s="79" t="str">
        <f t="shared" si="2"/>
        <v>ok</v>
      </c>
      <c r="L8" s="80">
        <f t="shared" si="3"/>
        <v>1</v>
      </c>
    </row>
    <row r="9">
      <c r="B9" s="66" t="s">
        <v>33</v>
      </c>
      <c r="C9" s="73">
        <v>20.0</v>
      </c>
      <c r="D9" s="36"/>
      <c r="E9" s="74">
        <v>23.0</v>
      </c>
      <c r="F9" s="75">
        <f>'Equerre ph20'!L17</f>
        <v>26</v>
      </c>
      <c r="G9" s="24">
        <f>'Equerre ph20'!M17</f>
        <v>1</v>
      </c>
      <c r="H9" s="88">
        <f>'Equerre ph20'!O17</f>
        <v>0.9615384615</v>
      </c>
      <c r="I9" s="89">
        <f>'Equerre ph20'!P17</f>
        <v>0.005048076923</v>
      </c>
      <c r="J9" s="79">
        <f t="shared" si="1"/>
        <v>-0.01514423077</v>
      </c>
      <c r="K9" s="79" t="str">
        <f t="shared" si="2"/>
        <v>ok</v>
      </c>
      <c r="L9" s="80">
        <f t="shared" si="3"/>
        <v>1.130434783</v>
      </c>
    </row>
    <row r="10">
      <c r="B10" s="66" t="s">
        <v>14</v>
      </c>
      <c r="C10" s="73">
        <v>40.0</v>
      </c>
      <c r="D10" s="285"/>
      <c r="E10" s="74">
        <v>26.0</v>
      </c>
      <c r="F10" s="75">
        <f>'Support ph40'!L17</f>
        <v>23</v>
      </c>
      <c r="G10" s="24">
        <f>'Support ph40'!M17</f>
        <v>2</v>
      </c>
      <c r="H10" s="88">
        <f>'Support ph40'!O17</f>
        <v>0.9130434783</v>
      </c>
      <c r="I10" s="89">
        <f>'Support ph40'!P17</f>
        <v>0.01237922705</v>
      </c>
      <c r="J10" s="79">
        <f t="shared" si="1"/>
        <v>0.03713768116</v>
      </c>
      <c r="K10" s="79" t="str">
        <f t="shared" si="2"/>
        <v>ok</v>
      </c>
      <c r="L10" s="80">
        <f t="shared" si="3"/>
        <v>0.8846153846</v>
      </c>
    </row>
    <row r="11">
      <c r="B11" s="66" t="s">
        <v>33</v>
      </c>
      <c r="C11" s="73">
        <v>30.0</v>
      </c>
      <c r="D11" s="35"/>
      <c r="E11" s="74">
        <v>23.0</v>
      </c>
      <c r="F11" s="75">
        <f>'Equerre ph30'!L17</f>
        <v>23</v>
      </c>
      <c r="G11" s="24">
        <f>'Equerre ph30'!M17</f>
        <v>4</v>
      </c>
      <c r="H11" s="88">
        <f>'Equerre ph30'!O17</f>
        <v>0.8260869565</v>
      </c>
      <c r="I11" s="89">
        <f>'Equerre ph30'!P17</f>
        <v>0.01237922705</v>
      </c>
      <c r="J11" s="79">
        <f t="shared" si="1"/>
        <v>0</v>
      </c>
      <c r="K11" s="79" t="str">
        <f t="shared" si="2"/>
        <v>ok</v>
      </c>
      <c r="L11" s="80">
        <f t="shared" si="3"/>
        <v>1</v>
      </c>
    </row>
    <row r="12">
      <c r="B12" s="94" t="s">
        <v>14</v>
      </c>
      <c r="C12" s="73">
        <v>50.0</v>
      </c>
      <c r="D12" s="286"/>
      <c r="E12" s="74">
        <v>23.0</v>
      </c>
      <c r="F12" s="75">
        <f>'Support ph50'!K17</f>
        <v>19</v>
      </c>
      <c r="G12" s="24">
        <f>'Support ph50'!L17</f>
        <v>0</v>
      </c>
      <c r="H12" s="88">
        <f>'Support ph50'!N17</f>
        <v>1</v>
      </c>
      <c r="I12" s="89">
        <f>'Support ph50'!O17</f>
        <v>0.001215277778</v>
      </c>
      <c r="J12" s="79">
        <f t="shared" si="1"/>
        <v>0.004861111111</v>
      </c>
      <c r="K12" s="79" t="str">
        <f t="shared" si="2"/>
        <v>ok</v>
      </c>
      <c r="L12" s="80">
        <f t="shared" si="3"/>
        <v>0.8260869565</v>
      </c>
    </row>
    <row r="13">
      <c r="B13" s="36"/>
      <c r="C13" s="73">
        <v>60.0</v>
      </c>
      <c r="D13" s="287" t="s">
        <v>96</v>
      </c>
      <c r="E13" s="74">
        <v>23.0</v>
      </c>
      <c r="F13" s="75">
        <f>'Support ph60'!L17</f>
        <v>19</v>
      </c>
      <c r="G13" s="24">
        <f>'Support ph60'!M17</f>
        <v>0</v>
      </c>
      <c r="H13" s="88">
        <f>'Support ph60'!O17</f>
        <v>1</v>
      </c>
      <c r="I13" s="89">
        <f>'Support ph60'!P17</f>
        <v>0.006944444444</v>
      </c>
      <c r="J13" s="79">
        <f t="shared" si="1"/>
        <v>0.02777777778</v>
      </c>
      <c r="K13" s="79" t="str">
        <f t="shared" si="2"/>
        <v>ok</v>
      </c>
      <c r="L13" s="80">
        <f t="shared" si="3"/>
        <v>0.8260869565</v>
      </c>
    </row>
    <row r="14">
      <c r="B14" s="94" t="s">
        <v>33</v>
      </c>
      <c r="C14" s="73">
        <v>0.0</v>
      </c>
      <c r="D14" s="286"/>
      <c r="E14" s="74">
        <v>28.0</v>
      </c>
      <c r="F14" s="75">
        <f>'Equerre ph0'!L11</f>
        <v>24</v>
      </c>
      <c r="G14" s="24">
        <f>'Equerre ph0'!M11</f>
        <v>0</v>
      </c>
      <c r="H14" s="88">
        <f>'Equerre ph0'!O11</f>
        <v>1</v>
      </c>
      <c r="I14" s="89">
        <f>'Equerre ph0'!P11</f>
        <v>0.003501157407</v>
      </c>
      <c r="J14" s="79">
        <f t="shared" si="1"/>
        <v>0.01400462963</v>
      </c>
      <c r="K14" s="79" t="str">
        <f t="shared" si="2"/>
        <v>ok</v>
      </c>
      <c r="L14" s="288">
        <f t="shared" si="3"/>
        <v>0.8571428571</v>
      </c>
    </row>
    <row r="15">
      <c r="B15" s="90"/>
      <c r="C15" s="73">
        <v>10.0</v>
      </c>
      <c r="D15" s="289" t="s">
        <v>98</v>
      </c>
      <c r="E15" s="74">
        <v>26.0</v>
      </c>
      <c r="F15" s="98" t="s">
        <v>98</v>
      </c>
      <c r="G15" s="72"/>
      <c r="H15" s="72"/>
      <c r="I15" s="72"/>
      <c r="J15" s="72"/>
      <c r="K15" s="119"/>
      <c r="L15" s="36"/>
    </row>
    <row r="16">
      <c r="B16" s="36"/>
      <c r="C16" s="73">
        <v>40.0</v>
      </c>
      <c r="D16" s="287" t="s">
        <v>96</v>
      </c>
      <c r="E16" s="74">
        <v>23.0</v>
      </c>
      <c r="F16" s="75">
        <f>'Equerre ph40'!L17</f>
        <v>0</v>
      </c>
      <c r="G16" s="24">
        <f>'Equerre ph40'!M17</f>
        <v>0</v>
      </c>
      <c r="H16" s="88" t="str">
        <f>'Equerre ph40'!O17</f>
        <v>#DIV/0!</v>
      </c>
      <c r="I16" s="89" t="str">
        <f>'Equerre ph40'!P17</f>
        <v>#DIV/0!</v>
      </c>
      <c r="J16" s="79" t="str">
        <f t="shared" ref="J16:J33" si="4">(E16-F16)*I16</f>
        <v>#DIV/0!</v>
      </c>
      <c r="K16" s="79" t="str">
        <f t="shared" ref="K16:K33" si="5">IF(J16&gt;=$C$40,"retard","ok")</f>
        <v>#DIV/0!</v>
      </c>
      <c r="L16" s="80">
        <f t="shared" ref="L16:L33" si="6">F16/E16</f>
        <v>0</v>
      </c>
    </row>
    <row r="17">
      <c r="B17" s="94" t="s">
        <v>48</v>
      </c>
      <c r="C17" s="73">
        <v>10.0</v>
      </c>
      <c r="D17" s="283"/>
      <c r="E17" s="74">
        <v>58.0</v>
      </c>
      <c r="F17" s="75">
        <f>'Palier ph10'!M17</f>
        <v>61</v>
      </c>
      <c r="G17" s="24">
        <f>'Palier ph10'!N17</f>
        <v>20</v>
      </c>
      <c r="H17" s="88">
        <f>'Palier ph10'!P17</f>
        <v>0.6721311475</v>
      </c>
      <c r="I17" s="89">
        <f>'Palier ph10'!Q17</f>
        <v>0.007183515483</v>
      </c>
      <c r="J17" s="79">
        <f t="shared" si="4"/>
        <v>-0.02155054645</v>
      </c>
      <c r="K17" s="79" t="str">
        <f t="shared" si="5"/>
        <v>ok</v>
      </c>
      <c r="L17" s="80">
        <f t="shared" si="6"/>
        <v>1.051724138</v>
      </c>
    </row>
    <row r="18">
      <c r="B18" s="36"/>
      <c r="C18" s="73">
        <v>20.0</v>
      </c>
      <c r="D18" s="283"/>
      <c r="E18" s="74">
        <v>49.0</v>
      </c>
      <c r="F18" s="75">
        <f>'Palier ph20'!L17</f>
        <v>38</v>
      </c>
      <c r="G18" s="24">
        <f>'Palier ph20'!M17</f>
        <v>0</v>
      </c>
      <c r="H18" s="88">
        <f>'Palier ph20'!O17</f>
        <v>1</v>
      </c>
      <c r="I18" s="89">
        <f>'Palier ph20'!P17</f>
        <v>0.001005116959</v>
      </c>
      <c r="J18" s="79">
        <f t="shared" si="4"/>
        <v>0.01105628655</v>
      </c>
      <c r="K18" s="79" t="str">
        <f t="shared" si="5"/>
        <v>ok</v>
      </c>
      <c r="L18" s="80">
        <f t="shared" si="6"/>
        <v>0.7755102041</v>
      </c>
    </row>
    <row r="19">
      <c r="B19" s="94" t="s">
        <v>53</v>
      </c>
      <c r="C19" s="73">
        <v>10.0</v>
      </c>
      <c r="D19" s="283"/>
      <c r="E19" s="74">
        <v>66.0</v>
      </c>
      <c r="F19" s="75">
        <f>'Cylindre ph10'!L17</f>
        <v>45</v>
      </c>
      <c r="G19" s="24">
        <f>'Cylindre ph10'!M17</f>
        <v>1</v>
      </c>
      <c r="H19" s="88">
        <f>'Cylindre ph10'!O17</f>
        <v>0.9777777778</v>
      </c>
      <c r="I19" s="89">
        <f>'Cylindre ph10'!P17</f>
        <v>0.007751937984</v>
      </c>
      <c r="J19" s="79">
        <f t="shared" si="4"/>
        <v>0.1627906977</v>
      </c>
      <c r="K19" s="79" t="str">
        <f t="shared" si="5"/>
        <v>ok</v>
      </c>
      <c r="L19" s="80">
        <f t="shared" si="6"/>
        <v>0.6818181818</v>
      </c>
    </row>
    <row r="20">
      <c r="B20" s="90"/>
      <c r="C20" s="73">
        <v>20.0</v>
      </c>
      <c r="D20" s="283"/>
      <c r="E20" s="74">
        <v>66.0</v>
      </c>
      <c r="F20" s="75">
        <f>'Cylindre ph20'!L17</f>
        <v>44</v>
      </c>
      <c r="G20" s="24">
        <f>'Cylindre ph20'!M17</f>
        <v>4</v>
      </c>
      <c r="H20" s="88">
        <f>'Cylindre ph20'!O17</f>
        <v>0.9090909091</v>
      </c>
      <c r="I20" s="89">
        <f>'Cylindre ph20'!P17</f>
        <v>0.006207912458</v>
      </c>
      <c r="J20" s="79">
        <f t="shared" si="4"/>
        <v>0.1365740741</v>
      </c>
      <c r="K20" s="79" t="str">
        <f t="shared" si="5"/>
        <v>ok</v>
      </c>
      <c r="L20" s="80">
        <f t="shared" si="6"/>
        <v>0.6666666667</v>
      </c>
    </row>
    <row r="21">
      <c r="B21" s="36"/>
      <c r="C21" s="73">
        <v>30.0</v>
      </c>
      <c r="D21" s="283"/>
      <c r="E21" s="74">
        <v>49.0</v>
      </c>
      <c r="F21" s="75">
        <f>'Cylindre ph30'!L17</f>
        <v>44</v>
      </c>
      <c r="G21" s="24">
        <f>'Cylindre ph30'!M17</f>
        <v>6</v>
      </c>
      <c r="H21" s="88">
        <f>'Cylindre ph30'!O17</f>
        <v>0.8636363636</v>
      </c>
      <c r="I21" s="89">
        <f>'Cylindre ph30'!P17</f>
        <v>0.01622474747</v>
      </c>
      <c r="J21" s="79">
        <f t="shared" si="4"/>
        <v>0.08112373737</v>
      </c>
      <c r="K21" s="79" t="str">
        <f t="shared" si="5"/>
        <v>ok</v>
      </c>
      <c r="L21" s="80">
        <f t="shared" si="6"/>
        <v>0.8979591837</v>
      </c>
    </row>
    <row r="22">
      <c r="B22" s="94" t="s">
        <v>62</v>
      </c>
      <c r="C22" s="73">
        <v>0.0</v>
      </c>
      <c r="D22" s="283"/>
      <c r="E22" s="74">
        <v>32.0</v>
      </c>
      <c r="F22" s="75">
        <f>'Volant ph0'!L17</f>
        <v>24</v>
      </c>
      <c r="G22" s="24">
        <f>'Volant ph0'!M17</f>
        <v>0</v>
      </c>
      <c r="H22" s="88">
        <f>'Volant ph0'!O17</f>
        <v>1</v>
      </c>
      <c r="I22" s="89" t="str">
        <f>'Volant ph0'!P17</f>
        <v>#DIV/0!</v>
      </c>
      <c r="J22" s="79" t="str">
        <f t="shared" si="4"/>
        <v>#DIV/0!</v>
      </c>
      <c r="K22" s="79" t="str">
        <f t="shared" si="5"/>
        <v>#DIV/0!</v>
      </c>
      <c r="L22" s="80">
        <f t="shared" si="6"/>
        <v>0.75</v>
      </c>
    </row>
    <row r="23">
      <c r="B23" s="90"/>
      <c r="C23" s="73">
        <v>10.0</v>
      </c>
      <c r="D23" s="283"/>
      <c r="E23" s="74">
        <v>30.0</v>
      </c>
      <c r="F23" s="75">
        <f>'Volant ph10'!L17</f>
        <v>47</v>
      </c>
      <c r="G23" s="24">
        <f>'Volant ph10'!M17</f>
        <v>0</v>
      </c>
      <c r="H23" s="88">
        <f>'Volant ph10'!O17</f>
        <v>1</v>
      </c>
      <c r="I23" s="89">
        <f>'Volant ph10'!P17</f>
        <v>0.0006355676329</v>
      </c>
      <c r="J23" s="79">
        <f t="shared" si="4"/>
        <v>-0.01080464976</v>
      </c>
      <c r="K23" s="79" t="str">
        <f t="shared" si="5"/>
        <v>ok</v>
      </c>
      <c r="L23" s="80">
        <f t="shared" si="6"/>
        <v>1.566666667</v>
      </c>
    </row>
    <row r="24">
      <c r="B24" s="90"/>
      <c r="C24" s="73">
        <v>20.0</v>
      </c>
      <c r="D24" s="283"/>
      <c r="E24" s="74">
        <v>30.0</v>
      </c>
      <c r="F24" s="75">
        <f>'Volant ph20'!M17</f>
        <v>20</v>
      </c>
      <c r="G24" s="24">
        <f>'Volant ph20'!N17</f>
        <v>1</v>
      </c>
      <c r="H24" s="88">
        <f>'Volant ph20'!P17</f>
        <v>0.95</v>
      </c>
      <c r="I24" s="89">
        <f>'Volant ph20'!Q17</f>
        <v>0.01645833333</v>
      </c>
      <c r="J24" s="79">
        <f t="shared" si="4"/>
        <v>0.1645833333</v>
      </c>
      <c r="K24" s="79" t="str">
        <f t="shared" si="5"/>
        <v>ok</v>
      </c>
      <c r="L24" s="80">
        <f t="shared" si="6"/>
        <v>0.6666666667</v>
      </c>
    </row>
    <row r="25">
      <c r="B25" s="90"/>
      <c r="C25" s="73">
        <v>30.0</v>
      </c>
      <c r="D25" s="283"/>
      <c r="E25" s="74">
        <v>25.0</v>
      </c>
      <c r="F25" s="75">
        <f>'Volant ph30'!L17</f>
        <v>19</v>
      </c>
      <c r="G25" s="24">
        <f>'Volant ph30'!M17</f>
        <v>0</v>
      </c>
      <c r="H25" s="88">
        <f>'Volant ph30'!O17</f>
        <v>1</v>
      </c>
      <c r="I25" s="89">
        <f>'Volant ph30'!P17</f>
        <v>0.01783625731</v>
      </c>
      <c r="J25" s="79">
        <f t="shared" si="4"/>
        <v>0.1070175439</v>
      </c>
      <c r="K25" s="79" t="str">
        <f t="shared" si="5"/>
        <v>ok</v>
      </c>
      <c r="L25" s="80">
        <f t="shared" si="6"/>
        <v>0.76</v>
      </c>
    </row>
    <row r="26">
      <c r="B26" s="36"/>
      <c r="C26" s="73">
        <v>40.0</v>
      </c>
      <c r="D26" s="283"/>
      <c r="E26" s="74">
        <v>23.0</v>
      </c>
      <c r="F26" s="75">
        <f>'Volant ph40'!L16</f>
        <v>19</v>
      </c>
      <c r="G26" s="24">
        <f>'Volant ph40'!M16</f>
        <v>0</v>
      </c>
      <c r="H26" s="88">
        <f>'Volant ph40'!O16</f>
        <v>1</v>
      </c>
      <c r="I26" s="89">
        <f>'Volant ph40'!P16</f>
        <v>0.0007675438596</v>
      </c>
      <c r="J26" s="79">
        <f t="shared" si="4"/>
        <v>0.003070175439</v>
      </c>
      <c r="K26" s="79" t="str">
        <f t="shared" si="5"/>
        <v>ok</v>
      </c>
      <c r="L26" s="80">
        <f t="shared" si="6"/>
        <v>0.8260869565</v>
      </c>
    </row>
    <row r="27">
      <c r="B27" s="94" t="s">
        <v>68</v>
      </c>
      <c r="C27" s="73">
        <v>20.0</v>
      </c>
      <c r="D27" s="283"/>
      <c r="E27" s="74">
        <v>86.0</v>
      </c>
      <c r="F27" s="75">
        <f>'Piston ph20'!L17</f>
        <v>72</v>
      </c>
      <c r="G27" s="24">
        <f>'Piston ph20'!M17</f>
        <v>0</v>
      </c>
      <c r="H27" s="88">
        <f>'Piston ph20'!O17</f>
        <v>1</v>
      </c>
      <c r="I27" s="89">
        <f>'Piston ph20'!P17</f>
        <v>0.003230934928</v>
      </c>
      <c r="J27" s="79">
        <f t="shared" si="4"/>
        <v>0.04523308899</v>
      </c>
      <c r="K27" s="79" t="str">
        <f t="shared" si="5"/>
        <v>ok</v>
      </c>
      <c r="L27" s="80">
        <f t="shared" si="6"/>
        <v>0.8372093023</v>
      </c>
    </row>
    <row r="28">
      <c r="B28" s="90"/>
      <c r="C28" s="73">
        <v>30.0</v>
      </c>
      <c r="D28" s="283"/>
      <c r="E28" s="74">
        <v>77.0</v>
      </c>
      <c r="F28" s="75">
        <f>'Piston ph30'!L17</f>
        <v>73</v>
      </c>
      <c r="G28" s="24">
        <f>'Piston ph30'!M17</f>
        <v>2</v>
      </c>
      <c r="H28" s="88">
        <f>'Piston ph30'!O17</f>
        <v>0.9726027397</v>
      </c>
      <c r="I28" s="89">
        <f>'Piston ph30'!P17</f>
        <v>0.003562119482</v>
      </c>
      <c r="J28" s="79">
        <f t="shared" si="4"/>
        <v>0.01424847793</v>
      </c>
      <c r="K28" s="79" t="str">
        <f t="shared" si="5"/>
        <v>ok</v>
      </c>
      <c r="L28" s="80">
        <f t="shared" si="6"/>
        <v>0.9480519481</v>
      </c>
    </row>
    <row r="29">
      <c r="B29" s="90"/>
      <c r="C29" s="73">
        <v>40.0</v>
      </c>
      <c r="D29" s="283"/>
      <c r="E29" s="74">
        <v>69.0</v>
      </c>
      <c r="F29" s="75">
        <f>'Piston ph40'!L17</f>
        <v>66</v>
      </c>
      <c r="G29" s="24">
        <f>'Piston ph40'!M17</f>
        <v>6</v>
      </c>
      <c r="H29" s="88">
        <f>'Piston ph40'!O17</f>
        <v>0.9090909091</v>
      </c>
      <c r="I29" s="105">
        <f>'Piston ph40'!P17</f>
        <v>0.00514957265</v>
      </c>
      <c r="J29" s="79">
        <f t="shared" si="4"/>
        <v>0.01544871795</v>
      </c>
      <c r="K29" s="79" t="str">
        <f t="shared" si="5"/>
        <v>ok</v>
      </c>
      <c r="L29" s="80">
        <f t="shared" si="6"/>
        <v>0.9565217391</v>
      </c>
    </row>
    <row r="30">
      <c r="B30" s="36"/>
      <c r="C30" s="73">
        <v>50.0</v>
      </c>
      <c r="D30" s="287" t="s">
        <v>96</v>
      </c>
      <c r="E30" s="74">
        <v>69.0</v>
      </c>
      <c r="F30" s="75">
        <f>'Piston ph50'!L17</f>
        <v>58</v>
      </c>
      <c r="G30" s="24">
        <f>'Piston ph50'!M17</f>
        <v>1</v>
      </c>
      <c r="H30" s="88">
        <f>'Piston ph50'!O17</f>
        <v>0.9827586207</v>
      </c>
      <c r="I30" s="89" t="str">
        <f>'Piston ph50'!P17</f>
        <v>#DIV/0!</v>
      </c>
      <c r="J30" s="79" t="str">
        <f t="shared" si="4"/>
        <v>#DIV/0!</v>
      </c>
      <c r="K30" s="79" t="str">
        <f t="shared" si="5"/>
        <v>#DIV/0!</v>
      </c>
      <c r="L30" s="80">
        <f t="shared" si="6"/>
        <v>0.8405797101</v>
      </c>
    </row>
    <row r="31">
      <c r="B31" s="94" t="s">
        <v>72</v>
      </c>
      <c r="C31" s="73">
        <v>10.0</v>
      </c>
      <c r="D31" s="283"/>
      <c r="E31" s="74">
        <v>51.0</v>
      </c>
      <c r="F31" s="75">
        <f>'Raccord M8 ph10'!R17</f>
        <v>26</v>
      </c>
      <c r="G31" s="24">
        <f>'Raccord M8 ph10'!S17</f>
        <v>3</v>
      </c>
      <c r="H31" s="88">
        <f>'Raccord M8 ph10'!U17</f>
        <v>0.8846153846</v>
      </c>
      <c r="I31" s="89">
        <f>'Raccord M8 ph10'!V17</f>
        <v>0.002163461538</v>
      </c>
      <c r="J31" s="79">
        <f t="shared" si="4"/>
        <v>0.05408653846</v>
      </c>
      <c r="K31" s="79" t="str">
        <f t="shared" si="5"/>
        <v>ok</v>
      </c>
      <c r="L31" s="80">
        <f t="shared" si="6"/>
        <v>0.5098039216</v>
      </c>
    </row>
    <row r="32">
      <c r="B32" s="36"/>
      <c r="C32" s="73">
        <v>20.0</v>
      </c>
      <c r="D32" s="290" t="s">
        <v>276</v>
      </c>
      <c r="E32" s="74">
        <v>25.0</v>
      </c>
      <c r="F32" s="75">
        <f>'Raccord M8 ph20'!L17</f>
        <v>22</v>
      </c>
      <c r="G32" s="24">
        <f>'Raccord M8 ph20'!M17</f>
        <v>0</v>
      </c>
      <c r="H32" s="88">
        <f>'Raccord M8 ph20'!O17</f>
        <v>1</v>
      </c>
      <c r="I32" s="89">
        <f>'Raccord M8 ph20'!P17</f>
        <v>0.002272727273</v>
      </c>
      <c r="J32" s="79">
        <f t="shared" si="4"/>
        <v>0.006818181818</v>
      </c>
      <c r="K32" s="79" t="str">
        <f t="shared" si="5"/>
        <v>ok</v>
      </c>
      <c r="L32" s="80">
        <f t="shared" si="6"/>
        <v>0.88</v>
      </c>
    </row>
    <row r="33">
      <c r="B33" s="66" t="s">
        <v>77</v>
      </c>
      <c r="C33" s="73">
        <v>10.0</v>
      </c>
      <c r="D33" s="283"/>
      <c r="E33" s="74">
        <v>92.0</v>
      </c>
      <c r="F33" s="75">
        <f>'Pied ph10'!Q17</f>
        <v>86</v>
      </c>
      <c r="G33" s="24">
        <f>'Pied ph10'!R17</f>
        <v>10</v>
      </c>
      <c r="H33" s="88">
        <f>'Pied ph10'!T17</f>
        <v>0.8837209302</v>
      </c>
      <c r="I33" s="89">
        <f>'Pied ph10'!U17</f>
        <v>0.003051146384</v>
      </c>
      <c r="J33" s="79">
        <f t="shared" si="4"/>
        <v>0.01830687831</v>
      </c>
      <c r="K33" s="79" t="str">
        <f t="shared" si="5"/>
        <v>ok</v>
      </c>
      <c r="L33" s="80">
        <f t="shared" si="6"/>
        <v>0.9347826087</v>
      </c>
    </row>
    <row r="34">
      <c r="B34" s="106"/>
      <c r="C34" s="106"/>
      <c r="D34" s="106"/>
      <c r="E34" s="106"/>
      <c r="F34" s="106"/>
      <c r="G34" s="106"/>
      <c r="H34" s="106"/>
      <c r="I34" s="106"/>
      <c r="J34" s="106"/>
      <c r="K34" s="107"/>
      <c r="L34" s="107"/>
    </row>
    <row r="35">
      <c r="B35" s="108"/>
      <c r="C35" s="109" t="s">
        <v>102</v>
      </c>
      <c r="D35" s="109" t="s">
        <v>103</v>
      </c>
      <c r="E35" s="109" t="s">
        <v>104</v>
      </c>
      <c r="F35" s="109" t="s">
        <v>105</v>
      </c>
      <c r="G35" s="109" t="s">
        <v>106</v>
      </c>
      <c r="H35" s="110"/>
      <c r="I35" s="291" t="s">
        <v>118</v>
      </c>
      <c r="J35" s="113"/>
    </row>
    <row r="36">
      <c r="B36" s="109" t="s">
        <v>277</v>
      </c>
      <c r="C36" s="292">
        <f>NOW()</f>
        <v>46167.53626</v>
      </c>
      <c r="D36" s="72"/>
      <c r="E36" s="72"/>
      <c r="F36" s="72"/>
      <c r="G36" s="119"/>
      <c r="I36" s="116">
        <f>'total moteurs'!G8</f>
        <v>0</v>
      </c>
      <c r="J36" s="117" t="s">
        <v>109</v>
      </c>
    </row>
    <row r="37">
      <c r="B37" s="109" t="s">
        <v>110</v>
      </c>
      <c r="C37" s="120"/>
      <c r="D37" s="293"/>
      <c r="E37" s="293"/>
      <c r="F37" s="293"/>
      <c r="G37" s="293"/>
    </row>
    <row r="38">
      <c r="B38" s="109" t="s">
        <v>111</v>
      </c>
      <c r="C38" s="118">
        <v>0.75</v>
      </c>
      <c r="D38" s="72"/>
      <c r="E38" s="72"/>
      <c r="F38" s="72"/>
      <c r="G38" s="119"/>
    </row>
    <row r="39">
      <c r="B39" s="109" t="s">
        <v>112</v>
      </c>
      <c r="C39" s="120"/>
      <c r="D39" s="120">
        <f t="shared" ref="D39:G39" si="7">D36-D37</f>
        <v>0</v>
      </c>
      <c r="E39" s="120">
        <f t="shared" si="7"/>
        <v>0</v>
      </c>
      <c r="F39" s="120">
        <f t="shared" si="7"/>
        <v>0</v>
      </c>
      <c r="G39" s="120">
        <f t="shared" si="7"/>
        <v>0</v>
      </c>
    </row>
    <row r="40">
      <c r="B40" s="109" t="s">
        <v>113</v>
      </c>
      <c r="C40" s="121">
        <f>C38-(C39:G39)</f>
        <v>0.75</v>
      </c>
      <c r="D40" s="72"/>
      <c r="E40" s="72"/>
      <c r="F40" s="72"/>
      <c r="G40" s="119"/>
    </row>
  </sheetData>
  <mergeCells count="17">
    <mergeCell ref="J4:K4"/>
    <mergeCell ref="B5:B8"/>
    <mergeCell ref="D8:D9"/>
    <mergeCell ref="D10:D11"/>
    <mergeCell ref="B12:B13"/>
    <mergeCell ref="L14:L15"/>
    <mergeCell ref="F15:K15"/>
    <mergeCell ref="C36:G36"/>
    <mergeCell ref="C38:G38"/>
    <mergeCell ref="C40:G40"/>
    <mergeCell ref="B14:B16"/>
    <mergeCell ref="B17:B18"/>
    <mergeCell ref="B19:B21"/>
    <mergeCell ref="B22:B26"/>
    <mergeCell ref="B27:B30"/>
    <mergeCell ref="B31:B32"/>
    <mergeCell ref="I35:J35"/>
  </mergeCells>
  <conditionalFormatting sqref="L5:L33">
    <cfRule type="cellIs" dxfId="0" priority="1" operator="greaterThanOrEqual">
      <formula>1</formula>
    </cfRule>
  </conditionalFormatting>
  <conditionalFormatting sqref="C2 C40:G40">
    <cfRule type="cellIs" dxfId="6" priority="2" operator="lessThan">
      <formula>"03:00:00"</formula>
    </cfRule>
  </conditionalFormatting>
  <conditionalFormatting sqref="C2 C40:G40">
    <cfRule type="cellIs" dxfId="7" priority="3" operator="greaterThan">
      <formula>"15:00:00"</formula>
    </cfRule>
  </conditionalFormatting>
  <conditionalFormatting sqref="C2 C40:G40">
    <cfRule type="cellIs" dxfId="2" priority="4" operator="between">
      <formula>"15:00:00"</formula>
      <formula>"12:00:00"</formula>
    </cfRule>
  </conditionalFormatting>
  <conditionalFormatting sqref="C2 C40:G40">
    <cfRule type="cellIs" dxfId="5" priority="5" operator="between">
      <formula>"12:00:00"</formula>
      <formula>"09:00:00"</formula>
    </cfRule>
  </conditionalFormatting>
  <conditionalFormatting sqref="C2 C40:G40">
    <cfRule type="cellIs" dxfId="8" priority="6" operator="between">
      <formula>"09:00:00"</formula>
      <formula>"06:00:00"</formula>
    </cfRule>
  </conditionalFormatting>
  <conditionalFormatting sqref="C2 C40:G40">
    <cfRule type="cellIs" dxfId="9" priority="7" operator="notBetween">
      <formula>"06:00:00"</formula>
      <formula>"03:00:00"</formula>
    </cfRule>
  </conditionalFormatting>
  <conditionalFormatting sqref="H5:H14 H16:H33">
    <cfRule type="cellIs" dxfId="1" priority="8" operator="lessThan">
      <formula>"50%"</formula>
    </cfRule>
  </conditionalFormatting>
  <conditionalFormatting sqref="K5:K14 K16:K33">
    <cfRule type="cellIs" dxfId="2" priority="9" operator="equal">
      <formula>"ok"</formula>
    </cfRule>
  </conditionalFormatting>
  <conditionalFormatting sqref="K5:K14 K16:K33">
    <cfRule type="cellIs" dxfId="3" priority="10" operator="equal">
      <formula>"retard"</formula>
    </cfRule>
  </conditionalFormatting>
  <conditionalFormatting sqref="I36">
    <cfRule type="cellIs" dxfId="10" priority="11" operator="greaterThanOrEqual">
      <formula>22</formula>
    </cfRule>
  </conditionalFormatting>
  <conditionalFormatting sqref="J5:J14 J16:J33">
    <cfRule type="cellIs" dxfId="4" priority="12" operator="greaterThan">
      <formula>1080</formula>
    </cfRule>
  </conditionalFormatting>
  <hyperlinks>
    <hyperlink display="10" location="'Support ph10'!A1" ref="C5"/>
    <hyperlink display="15" location="'Support ph15'!A1" ref="C6"/>
    <hyperlink display="20" location="'Support ph20'!A1" ref="C7"/>
    <hyperlink display="30" location="'Support ph30'!A1" ref="C8"/>
    <hyperlink display="20" location="'Equerre ph20'!A1" ref="C9"/>
    <hyperlink display="40" location="'Support ph40'!A1" ref="C10"/>
    <hyperlink display="30" location="'Equerre ph30'!A1" ref="C11"/>
    <hyperlink display="50" location="'Support ph50'!A1" ref="C12"/>
    <hyperlink display="60" location="'Support ph60'!A1" ref="C13"/>
    <hyperlink display="0" location="'Equerre ph0'!A1" ref="C14"/>
    <hyperlink display="10" location="'Equerre ph10'!A1" ref="C15"/>
    <hyperlink display="40" location="'Equerre ph40'!A1" ref="C16"/>
    <hyperlink display="10" location="'Palier ph10'!A1" ref="C17"/>
    <hyperlink display="20" location="'Palier ph20'!A1" ref="C18"/>
    <hyperlink display="10" location="'Cylindre ph10'!A1" ref="C19"/>
    <hyperlink display="20" location="'Cylindre ph20'!A1" ref="C20"/>
    <hyperlink display="30" location="'Cylindre ph30'!A1" ref="C21"/>
    <hyperlink display="0" location="'Volant ph0'!A1" ref="C22"/>
    <hyperlink display="10" location="'Volant ph10'!A1" ref="C23"/>
    <hyperlink display="20" location="'Volant ph20'!A1" ref="C24"/>
    <hyperlink display="30" location="'Volant ph30'!A1" ref="C25"/>
    <hyperlink display="40" location="'Volant ph40'!A1" ref="C26"/>
    <hyperlink display="20" location="'Piston ph20'!A1" ref="C27"/>
    <hyperlink display="30" location="'Piston ph30'!A1" ref="C28"/>
    <hyperlink display="40" location="'Piston ph40'!A1" ref="C29"/>
    <hyperlink display="50" location="'Piston ph50'!A1" ref="C30"/>
    <hyperlink display="10" location="'Raccord M8 ph10'!A1" ref="C31"/>
    <hyperlink display="20" location="'Raccord M8 ph20'!A1" ref="C32"/>
    <hyperlink display="10" location="'Pied ph10'!A1" ref="C33"/>
  </hyperlin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10.63"/>
    <col customWidth="1" min="3" max="3" width="15.38"/>
    <col customWidth="1" min="4" max="4" width="19.75"/>
    <col customWidth="1" min="5" max="5" width="16.63"/>
    <col customWidth="1" min="8" max="8" width="14.5"/>
    <col customWidth="1" min="9" max="9" width="14.63"/>
    <col customWidth="1" min="11" max="11" width="29.63"/>
    <col customWidth="1" min="12" max="12" width="34.88"/>
    <col customWidth="1" min="13" max="13" width="20.38"/>
    <col customWidth="1" min="14" max="14" width="23.0"/>
  </cols>
  <sheetData>
    <row r="1">
      <c r="A1" s="128" t="s">
        <v>119</v>
      </c>
      <c r="B1" s="129"/>
      <c r="C1" s="129"/>
      <c r="D1" s="129"/>
      <c r="E1" s="129"/>
      <c r="F1" s="129"/>
      <c r="G1" s="129"/>
      <c r="H1" s="129"/>
      <c r="I1" s="129"/>
      <c r="J1" s="113"/>
    </row>
    <row r="2">
      <c r="A2" s="130"/>
      <c r="B2" s="131"/>
      <c r="C2" s="131"/>
      <c r="D2" s="131"/>
      <c r="E2" s="131"/>
      <c r="F2" s="131"/>
      <c r="G2" s="131"/>
      <c r="H2" s="131"/>
      <c r="I2" s="131"/>
      <c r="J2" s="35"/>
    </row>
    <row r="3">
      <c r="A3" s="132" t="s">
        <v>120</v>
      </c>
      <c r="B3" s="133" t="s">
        <v>121</v>
      </c>
      <c r="C3" s="133" t="s">
        <v>122</v>
      </c>
      <c r="D3" s="134" t="s">
        <v>123</v>
      </c>
      <c r="E3" s="134" t="s">
        <v>124</v>
      </c>
      <c r="F3" s="135" t="s">
        <v>125</v>
      </c>
      <c r="G3" s="136" t="s">
        <v>126</v>
      </c>
      <c r="H3" s="136" t="s">
        <v>127</v>
      </c>
      <c r="I3" s="133" t="s">
        <v>128</v>
      </c>
      <c r="J3" s="137" t="s">
        <v>129</v>
      </c>
    </row>
    <row r="4">
      <c r="A4" s="36"/>
      <c r="B4" s="36"/>
      <c r="C4" s="36"/>
      <c r="D4" s="36"/>
      <c r="E4" s="36"/>
      <c r="F4" s="36"/>
      <c r="G4" s="36"/>
      <c r="H4" s="36"/>
      <c r="I4" s="36"/>
    </row>
    <row r="5">
      <c r="A5" s="138">
        <v>1.0</v>
      </c>
      <c r="B5" s="139">
        <v>46119.0</v>
      </c>
      <c r="C5" s="140" t="s">
        <v>45</v>
      </c>
      <c r="D5" s="141">
        <v>0.5277777777777778</v>
      </c>
      <c r="E5" s="141">
        <v>0.53125</v>
      </c>
      <c r="F5" s="140" t="s">
        <v>130</v>
      </c>
      <c r="G5" s="140"/>
      <c r="H5" s="142"/>
      <c r="I5" s="142"/>
      <c r="J5" s="143">
        <f t="shared" ref="J5:J81" si="1">E5-D5</f>
        <v>0.003472222222</v>
      </c>
      <c r="L5" s="91"/>
    </row>
    <row r="6">
      <c r="A6" s="138">
        <v>2.0</v>
      </c>
      <c r="B6" s="139">
        <v>46119.0</v>
      </c>
      <c r="C6" s="140" t="s">
        <v>45</v>
      </c>
      <c r="D6" s="141">
        <v>0.53125</v>
      </c>
      <c r="E6" s="144">
        <v>0.5347222222222222</v>
      </c>
      <c r="F6" s="140" t="s">
        <v>130</v>
      </c>
      <c r="G6" s="142"/>
      <c r="H6" s="142"/>
      <c r="I6" s="142"/>
      <c r="J6" s="145">
        <f t="shared" si="1"/>
        <v>0.003472222222</v>
      </c>
    </row>
    <row r="7">
      <c r="A7" s="138">
        <v>3.0</v>
      </c>
      <c r="B7" s="139">
        <v>46119.0</v>
      </c>
      <c r="C7" s="140" t="s">
        <v>45</v>
      </c>
      <c r="D7" s="141">
        <v>0.5347222222222222</v>
      </c>
      <c r="E7" s="141">
        <v>0.5381944444444444</v>
      </c>
      <c r="F7" s="140" t="s">
        <v>130</v>
      </c>
      <c r="G7" s="142"/>
      <c r="H7" s="142"/>
      <c r="I7" s="142"/>
      <c r="J7" s="143">
        <f t="shared" si="1"/>
        <v>0.003472222222</v>
      </c>
    </row>
    <row r="8">
      <c r="A8" s="138">
        <v>4.0</v>
      </c>
      <c r="B8" s="139">
        <v>46119.0</v>
      </c>
      <c r="C8" s="140" t="s">
        <v>45</v>
      </c>
      <c r="D8" s="141">
        <v>0.5381944444444444</v>
      </c>
      <c r="E8" s="144">
        <v>0.5416666666666666</v>
      </c>
      <c r="F8" s="140" t="s">
        <v>130</v>
      </c>
      <c r="G8" s="142"/>
      <c r="H8" s="142"/>
      <c r="I8" s="142"/>
      <c r="J8" s="145">
        <f t="shared" si="1"/>
        <v>0.003472222222</v>
      </c>
    </row>
    <row r="9">
      <c r="A9" s="138">
        <v>5.0</v>
      </c>
      <c r="B9" s="139">
        <v>46119.0</v>
      </c>
      <c r="C9" s="140" t="s">
        <v>45</v>
      </c>
      <c r="D9" s="141">
        <v>0.5416666666666666</v>
      </c>
      <c r="E9" s="141">
        <v>0.5451388888888888</v>
      </c>
      <c r="F9" s="140" t="s">
        <v>130</v>
      </c>
      <c r="G9" s="142"/>
      <c r="H9" s="142"/>
      <c r="I9" s="142"/>
      <c r="J9" s="143">
        <f t="shared" si="1"/>
        <v>0.003472222222</v>
      </c>
    </row>
    <row r="10">
      <c r="A10" s="138">
        <v>6.0</v>
      </c>
      <c r="B10" s="139">
        <v>46119.0</v>
      </c>
      <c r="C10" s="140" t="s">
        <v>45</v>
      </c>
      <c r="D10" s="141">
        <v>0.5451388888888888</v>
      </c>
      <c r="E10" s="144">
        <v>0.5486111111111112</v>
      </c>
      <c r="F10" s="140" t="s">
        <v>130</v>
      </c>
      <c r="G10" s="142"/>
      <c r="H10" s="142"/>
      <c r="I10" s="142"/>
      <c r="J10" s="145">
        <f t="shared" si="1"/>
        <v>0.003472222222</v>
      </c>
      <c r="L10" s="81" t="s">
        <v>131</v>
      </c>
      <c r="M10" s="81" t="s">
        <v>132</v>
      </c>
      <c r="N10" s="81" t="s">
        <v>133</v>
      </c>
      <c r="O10" s="81" t="s">
        <v>134</v>
      </c>
      <c r="P10" s="81" t="s">
        <v>135</v>
      </c>
    </row>
    <row r="11">
      <c r="A11" s="138">
        <v>7.0</v>
      </c>
      <c r="B11" s="139">
        <v>46119.0</v>
      </c>
      <c r="C11" s="140" t="s">
        <v>45</v>
      </c>
      <c r="D11" s="141">
        <v>0.5486111111111112</v>
      </c>
      <c r="E11" s="141">
        <v>0.5520833333333334</v>
      </c>
      <c r="F11" s="140" t="s">
        <v>130</v>
      </c>
      <c r="G11" s="142"/>
      <c r="H11" s="142"/>
      <c r="I11" s="142"/>
      <c r="J11" s="143">
        <f t="shared" si="1"/>
        <v>0.003472222222</v>
      </c>
      <c r="L11" s="146">
        <f>COUNTA(F5:F92)</f>
        <v>24</v>
      </c>
      <c r="M11" s="147">
        <f>COUNTIF(F5:F93,"non")</f>
        <v>0</v>
      </c>
      <c r="N11" s="147">
        <f>COUNTIF(F5:F92,"oui")</f>
        <v>24</v>
      </c>
      <c r="O11" s="146">
        <f>(L11-M11)/L11</f>
        <v>1</v>
      </c>
      <c r="P11" s="148">
        <f>AVERAGEIF(J$5:J$200,"&lt;&gt;0")</f>
        <v>0.003501157407</v>
      </c>
    </row>
    <row r="12">
      <c r="A12" s="138">
        <v>8.0</v>
      </c>
      <c r="B12" s="139">
        <v>46119.0</v>
      </c>
      <c r="C12" s="140" t="s">
        <v>45</v>
      </c>
      <c r="D12" s="141">
        <v>0.5520833333333334</v>
      </c>
      <c r="E12" s="144">
        <v>0.5555555555555556</v>
      </c>
      <c r="F12" s="140" t="s">
        <v>130</v>
      </c>
      <c r="G12" s="142"/>
      <c r="H12" s="142"/>
      <c r="I12" s="142"/>
      <c r="J12" s="145">
        <f t="shared" si="1"/>
        <v>0.003472222222</v>
      </c>
    </row>
    <row r="13">
      <c r="A13" s="138">
        <v>9.0</v>
      </c>
      <c r="B13" s="139">
        <v>46119.0</v>
      </c>
      <c r="C13" s="140" t="s">
        <v>45</v>
      </c>
      <c r="D13" s="141">
        <v>0.5555555555555556</v>
      </c>
      <c r="E13" s="141">
        <v>0.5590277777777778</v>
      </c>
      <c r="F13" s="140" t="s">
        <v>130</v>
      </c>
      <c r="G13" s="142"/>
      <c r="H13" s="142"/>
      <c r="I13" s="142"/>
      <c r="J13" s="143">
        <f t="shared" si="1"/>
        <v>0.003472222222</v>
      </c>
    </row>
    <row r="14">
      <c r="A14" s="138">
        <v>10.0</v>
      </c>
      <c r="B14" s="139">
        <v>46119.0</v>
      </c>
      <c r="C14" s="140" t="s">
        <v>45</v>
      </c>
      <c r="D14" s="141">
        <v>0.5590277777777778</v>
      </c>
      <c r="E14" s="144">
        <v>0.5625</v>
      </c>
      <c r="F14" s="140" t="s">
        <v>130</v>
      </c>
      <c r="G14" s="142"/>
      <c r="H14" s="142"/>
      <c r="I14" s="142"/>
      <c r="J14" s="145">
        <f t="shared" si="1"/>
        <v>0.003472222222</v>
      </c>
    </row>
    <row r="15">
      <c r="A15" s="138">
        <v>11.0</v>
      </c>
      <c r="B15" s="139">
        <v>46119.0</v>
      </c>
      <c r="C15" s="140" t="s">
        <v>45</v>
      </c>
      <c r="D15" s="141">
        <v>0.5625</v>
      </c>
      <c r="E15" s="141">
        <v>0.5659722222222222</v>
      </c>
      <c r="F15" s="140" t="s">
        <v>130</v>
      </c>
      <c r="G15" s="142"/>
      <c r="H15" s="142"/>
      <c r="I15" s="142"/>
      <c r="J15" s="143">
        <f t="shared" si="1"/>
        <v>0.003472222222</v>
      </c>
    </row>
    <row r="16">
      <c r="A16" s="138">
        <v>12.0</v>
      </c>
      <c r="B16" s="139">
        <v>46119.0</v>
      </c>
      <c r="C16" s="140" t="s">
        <v>45</v>
      </c>
      <c r="D16" s="141">
        <v>0.5659722222222222</v>
      </c>
      <c r="E16" s="144">
        <v>0.5694444444444444</v>
      </c>
      <c r="F16" s="140" t="s">
        <v>130</v>
      </c>
      <c r="G16" s="142"/>
      <c r="H16" s="142"/>
      <c r="I16" s="142"/>
      <c r="J16" s="145">
        <f t="shared" si="1"/>
        <v>0.003472222222</v>
      </c>
    </row>
    <row r="17">
      <c r="A17" s="138">
        <v>13.0</v>
      </c>
      <c r="B17" s="139">
        <v>46119.0</v>
      </c>
      <c r="C17" s="140" t="s">
        <v>45</v>
      </c>
      <c r="D17" s="141">
        <v>0.5694444444444444</v>
      </c>
      <c r="E17" s="141">
        <v>0.5729166666666666</v>
      </c>
      <c r="F17" s="140" t="s">
        <v>130</v>
      </c>
      <c r="G17" s="142"/>
      <c r="H17" s="142"/>
      <c r="I17" s="142"/>
      <c r="J17" s="143">
        <f t="shared" si="1"/>
        <v>0.003472222222</v>
      </c>
    </row>
    <row r="18">
      <c r="A18" s="138">
        <v>14.0</v>
      </c>
      <c r="B18" s="139">
        <v>46119.0</v>
      </c>
      <c r="C18" s="140" t="s">
        <v>45</v>
      </c>
      <c r="D18" s="141">
        <v>0.5729166666666666</v>
      </c>
      <c r="E18" s="144">
        <v>0.5763888888888888</v>
      </c>
      <c r="F18" s="140" t="s">
        <v>130</v>
      </c>
      <c r="G18" s="142"/>
      <c r="H18" s="142"/>
      <c r="I18" s="142"/>
      <c r="J18" s="145">
        <f t="shared" si="1"/>
        <v>0.003472222222</v>
      </c>
    </row>
    <row r="19">
      <c r="A19" s="138">
        <v>15.0</v>
      </c>
      <c r="B19" s="139">
        <v>46119.0</v>
      </c>
      <c r="C19" s="140" t="s">
        <v>45</v>
      </c>
      <c r="D19" s="141">
        <v>0.5763888888888888</v>
      </c>
      <c r="E19" s="141">
        <v>0.5798611111111112</v>
      </c>
      <c r="F19" s="140" t="s">
        <v>130</v>
      </c>
      <c r="G19" s="142"/>
      <c r="H19" s="142"/>
      <c r="I19" s="142"/>
      <c r="J19" s="143">
        <f t="shared" si="1"/>
        <v>0.003472222222</v>
      </c>
    </row>
    <row r="20">
      <c r="A20" s="138">
        <v>16.0</v>
      </c>
      <c r="B20" s="139">
        <v>46119.0</v>
      </c>
      <c r="C20" s="140" t="s">
        <v>45</v>
      </c>
      <c r="D20" s="141">
        <v>0.5798611111111112</v>
      </c>
      <c r="E20" s="144">
        <v>0.5833333333333334</v>
      </c>
      <c r="F20" s="140" t="s">
        <v>130</v>
      </c>
      <c r="G20" s="142"/>
      <c r="H20" s="142"/>
      <c r="I20" s="142"/>
      <c r="J20" s="145">
        <f t="shared" si="1"/>
        <v>0.003472222222</v>
      </c>
    </row>
    <row r="21">
      <c r="A21" s="138">
        <v>17.0</v>
      </c>
      <c r="B21" s="139">
        <v>46119.0</v>
      </c>
      <c r="C21" s="140" t="s">
        <v>45</v>
      </c>
      <c r="D21" s="141">
        <v>0.5833333333333334</v>
      </c>
      <c r="E21" s="141">
        <v>0.5868055555555556</v>
      </c>
      <c r="F21" s="140" t="s">
        <v>130</v>
      </c>
      <c r="G21" s="142"/>
      <c r="H21" s="142"/>
      <c r="I21" s="142"/>
      <c r="J21" s="143">
        <f t="shared" si="1"/>
        <v>0.003472222222</v>
      </c>
    </row>
    <row r="22">
      <c r="A22" s="138">
        <v>18.0</v>
      </c>
      <c r="B22" s="139">
        <v>46119.0</v>
      </c>
      <c r="C22" s="140" t="s">
        <v>45</v>
      </c>
      <c r="D22" s="141">
        <v>0.5868055555555556</v>
      </c>
      <c r="E22" s="141">
        <v>0.5902777777777778</v>
      </c>
      <c r="F22" s="140" t="s">
        <v>130</v>
      </c>
      <c r="G22" s="142"/>
      <c r="H22" s="142"/>
      <c r="I22" s="142"/>
      <c r="J22" s="143">
        <f t="shared" si="1"/>
        <v>0.003472222222</v>
      </c>
    </row>
    <row r="23">
      <c r="A23" s="138">
        <v>19.0</v>
      </c>
      <c r="B23" s="139">
        <v>46119.0</v>
      </c>
      <c r="C23" s="140" t="s">
        <v>45</v>
      </c>
      <c r="D23" s="141">
        <v>0.5902777777777778</v>
      </c>
      <c r="E23" s="141">
        <v>0.59375</v>
      </c>
      <c r="F23" s="140" t="s">
        <v>130</v>
      </c>
      <c r="G23" s="142"/>
      <c r="H23" s="142"/>
      <c r="I23" s="142"/>
      <c r="J23" s="143">
        <f t="shared" si="1"/>
        <v>0.003472222222</v>
      </c>
    </row>
    <row r="24">
      <c r="A24" s="138">
        <v>20.0</v>
      </c>
      <c r="B24" s="139">
        <v>46119.0</v>
      </c>
      <c r="C24" s="140" t="s">
        <v>45</v>
      </c>
      <c r="D24" s="141">
        <v>0.6270833333333333</v>
      </c>
      <c r="E24" s="141">
        <v>0.6305555555555555</v>
      </c>
      <c r="F24" s="140" t="s">
        <v>130</v>
      </c>
      <c r="G24" s="142"/>
      <c r="H24" s="142"/>
      <c r="I24" s="142"/>
      <c r="J24" s="143">
        <f t="shared" si="1"/>
        <v>0.003472222222</v>
      </c>
    </row>
    <row r="25">
      <c r="A25" s="138">
        <v>21.0</v>
      </c>
      <c r="B25" s="139">
        <v>46119.0</v>
      </c>
      <c r="C25" s="140" t="s">
        <v>45</v>
      </c>
      <c r="D25" s="141">
        <v>0.6305555555555555</v>
      </c>
      <c r="E25" s="141">
        <v>0.6347222222222222</v>
      </c>
      <c r="F25" s="140" t="s">
        <v>130</v>
      </c>
      <c r="G25" s="142"/>
      <c r="H25" s="142"/>
      <c r="I25" s="142"/>
      <c r="J25" s="143">
        <f t="shared" si="1"/>
        <v>0.004166666667</v>
      </c>
    </row>
    <row r="26">
      <c r="A26" s="138">
        <v>22.0</v>
      </c>
      <c r="B26" s="139">
        <v>46119.0</v>
      </c>
      <c r="C26" s="140" t="s">
        <v>45</v>
      </c>
      <c r="D26" s="141">
        <v>0.6472222222222223</v>
      </c>
      <c r="E26" s="141">
        <v>0.6506944444444445</v>
      </c>
      <c r="F26" s="140" t="s">
        <v>130</v>
      </c>
      <c r="G26" s="142"/>
      <c r="H26" s="142"/>
      <c r="I26" s="142"/>
      <c r="J26" s="143">
        <f t="shared" si="1"/>
        <v>0.003472222222</v>
      </c>
    </row>
    <row r="27">
      <c r="A27" s="138">
        <v>23.0</v>
      </c>
      <c r="B27" s="139">
        <v>46119.0</v>
      </c>
      <c r="C27" s="140" t="s">
        <v>45</v>
      </c>
      <c r="D27" s="141">
        <v>0.6506944444444445</v>
      </c>
      <c r="E27" s="141">
        <v>0.6541666666666667</v>
      </c>
      <c r="F27" s="140" t="s">
        <v>130</v>
      </c>
      <c r="G27" s="142"/>
      <c r="H27" s="142"/>
      <c r="I27" s="142"/>
      <c r="J27" s="143">
        <f t="shared" si="1"/>
        <v>0.003472222222</v>
      </c>
    </row>
    <row r="28">
      <c r="A28" s="138">
        <v>24.0</v>
      </c>
      <c r="B28" s="139">
        <v>46119.0</v>
      </c>
      <c r="C28" s="140" t="s">
        <v>45</v>
      </c>
      <c r="D28" s="141">
        <v>0.6541666666666667</v>
      </c>
      <c r="E28" s="141">
        <v>0.6576388888888889</v>
      </c>
      <c r="F28" s="140" t="s">
        <v>130</v>
      </c>
      <c r="G28" s="142"/>
      <c r="H28" s="142"/>
      <c r="I28" s="142"/>
      <c r="J28" s="143">
        <f t="shared" si="1"/>
        <v>0.003472222222</v>
      </c>
    </row>
    <row r="29">
      <c r="A29" s="138">
        <v>25.0</v>
      </c>
      <c r="B29" s="142"/>
      <c r="C29" s="142"/>
      <c r="D29" s="141">
        <v>0.0</v>
      </c>
      <c r="E29" s="141">
        <v>0.0</v>
      </c>
      <c r="F29" s="140"/>
      <c r="G29" s="142"/>
      <c r="H29" s="142"/>
      <c r="I29" s="142"/>
      <c r="J29" s="143">
        <f t="shared" si="1"/>
        <v>0</v>
      </c>
    </row>
    <row r="30">
      <c r="A30" s="138">
        <v>26.0</v>
      </c>
      <c r="B30" s="142"/>
      <c r="C30" s="142"/>
      <c r="D30" s="141">
        <v>0.0</v>
      </c>
      <c r="E30" s="141">
        <v>0.0</v>
      </c>
      <c r="F30" s="142"/>
      <c r="G30" s="142"/>
      <c r="H30" s="142"/>
      <c r="I30" s="142"/>
      <c r="J30" s="143">
        <f t="shared" si="1"/>
        <v>0</v>
      </c>
    </row>
    <row r="31">
      <c r="A31" s="138">
        <v>27.0</v>
      </c>
      <c r="B31" s="142"/>
      <c r="C31" s="142"/>
      <c r="D31" s="141">
        <v>0.0</v>
      </c>
      <c r="E31" s="141">
        <v>0.0</v>
      </c>
      <c r="F31" s="142"/>
      <c r="G31" s="142"/>
      <c r="H31" s="142"/>
      <c r="I31" s="142"/>
      <c r="J31" s="143">
        <f t="shared" si="1"/>
        <v>0</v>
      </c>
    </row>
    <row r="32">
      <c r="A32" s="138">
        <v>28.0</v>
      </c>
      <c r="B32" s="142"/>
      <c r="C32" s="142"/>
      <c r="D32" s="141">
        <v>0.0</v>
      </c>
      <c r="E32" s="141">
        <v>0.0</v>
      </c>
      <c r="F32" s="142"/>
      <c r="G32" s="142"/>
      <c r="H32" s="142"/>
      <c r="I32" s="142"/>
      <c r="J32" s="143">
        <f t="shared" si="1"/>
        <v>0</v>
      </c>
    </row>
    <row r="33">
      <c r="A33" s="138">
        <v>29.0</v>
      </c>
      <c r="B33" s="142"/>
      <c r="C33" s="142"/>
      <c r="D33" s="141">
        <v>0.0</v>
      </c>
      <c r="E33" s="141">
        <v>0.0</v>
      </c>
      <c r="F33" s="142"/>
      <c r="G33" s="142"/>
      <c r="H33" s="142"/>
      <c r="I33" s="142"/>
      <c r="J33" s="143">
        <f t="shared" si="1"/>
        <v>0</v>
      </c>
    </row>
    <row r="34">
      <c r="A34" s="138">
        <v>30.0</v>
      </c>
      <c r="B34" s="142"/>
      <c r="C34" s="142"/>
      <c r="D34" s="141">
        <v>0.0</v>
      </c>
      <c r="E34" s="141">
        <v>0.0</v>
      </c>
      <c r="F34" s="142"/>
      <c r="G34" s="142"/>
      <c r="H34" s="142"/>
      <c r="I34" s="142"/>
      <c r="J34" s="143">
        <f t="shared" si="1"/>
        <v>0</v>
      </c>
    </row>
    <row r="35">
      <c r="A35" s="138">
        <v>31.0</v>
      </c>
      <c r="B35" s="142"/>
      <c r="C35" s="142"/>
      <c r="D35" s="141">
        <v>0.0</v>
      </c>
      <c r="E35" s="141">
        <v>0.0</v>
      </c>
      <c r="F35" s="142"/>
      <c r="G35" s="142"/>
      <c r="H35" s="142"/>
      <c r="I35" s="142"/>
      <c r="J35" s="143">
        <f t="shared" si="1"/>
        <v>0</v>
      </c>
    </row>
    <row r="36">
      <c r="A36" s="138">
        <v>32.0</v>
      </c>
      <c r="B36" s="142"/>
      <c r="C36" s="142"/>
      <c r="D36" s="141">
        <v>0.0</v>
      </c>
      <c r="E36" s="141">
        <v>0.0</v>
      </c>
      <c r="F36" s="142"/>
      <c r="G36" s="142"/>
      <c r="H36" s="142"/>
      <c r="I36" s="142"/>
      <c r="J36" s="143">
        <f t="shared" si="1"/>
        <v>0</v>
      </c>
    </row>
    <row r="37">
      <c r="A37" s="138">
        <v>33.0</v>
      </c>
      <c r="B37" s="142"/>
      <c r="C37" s="142"/>
      <c r="D37" s="141">
        <v>0.0</v>
      </c>
      <c r="E37" s="141">
        <v>0.0</v>
      </c>
      <c r="F37" s="142"/>
      <c r="G37" s="142"/>
      <c r="H37" s="142"/>
      <c r="I37" s="142"/>
      <c r="J37" s="143">
        <f t="shared" si="1"/>
        <v>0</v>
      </c>
    </row>
    <row r="38">
      <c r="A38" s="138">
        <v>34.0</v>
      </c>
      <c r="B38" s="142"/>
      <c r="C38" s="142"/>
      <c r="D38" s="141">
        <v>0.0</v>
      </c>
      <c r="E38" s="141">
        <v>0.0</v>
      </c>
      <c r="F38" s="142"/>
      <c r="G38" s="142"/>
      <c r="H38" s="142"/>
      <c r="I38" s="142"/>
      <c r="J38" s="143">
        <f t="shared" si="1"/>
        <v>0</v>
      </c>
    </row>
    <row r="39">
      <c r="A39" s="138">
        <v>35.0</v>
      </c>
      <c r="B39" s="142"/>
      <c r="C39" s="142"/>
      <c r="D39" s="141">
        <v>0.0</v>
      </c>
      <c r="E39" s="141">
        <v>0.0</v>
      </c>
      <c r="F39" s="142"/>
      <c r="G39" s="142"/>
      <c r="H39" s="142"/>
      <c r="I39" s="142"/>
      <c r="J39" s="143">
        <f t="shared" si="1"/>
        <v>0</v>
      </c>
    </row>
    <row r="40">
      <c r="A40" s="138">
        <v>36.0</v>
      </c>
      <c r="B40" s="142"/>
      <c r="C40" s="142"/>
      <c r="D40" s="141">
        <v>0.0</v>
      </c>
      <c r="E40" s="141">
        <v>0.0</v>
      </c>
      <c r="F40" s="142"/>
      <c r="G40" s="142"/>
      <c r="H40" s="142"/>
      <c r="I40" s="142"/>
      <c r="J40" s="143">
        <f t="shared" si="1"/>
        <v>0</v>
      </c>
    </row>
    <row r="41">
      <c r="A41" s="138">
        <v>37.0</v>
      </c>
      <c r="B41" s="142"/>
      <c r="C41" s="142"/>
      <c r="D41" s="141">
        <v>0.0</v>
      </c>
      <c r="E41" s="141">
        <v>0.0</v>
      </c>
      <c r="F41" s="142"/>
      <c r="G41" s="142"/>
      <c r="H41" s="142"/>
      <c r="I41" s="142"/>
      <c r="J41" s="143">
        <f t="shared" si="1"/>
        <v>0</v>
      </c>
    </row>
    <row r="42">
      <c r="A42" s="138">
        <v>38.0</v>
      </c>
      <c r="B42" s="142"/>
      <c r="C42" s="142"/>
      <c r="D42" s="141">
        <v>0.0</v>
      </c>
      <c r="E42" s="141">
        <v>0.0</v>
      </c>
      <c r="F42" s="142"/>
      <c r="G42" s="142"/>
      <c r="H42" s="142"/>
      <c r="I42" s="142"/>
      <c r="J42" s="143">
        <f t="shared" si="1"/>
        <v>0</v>
      </c>
    </row>
    <row r="43">
      <c r="A43" s="138">
        <v>39.0</v>
      </c>
      <c r="B43" s="142"/>
      <c r="C43" s="142"/>
      <c r="D43" s="141">
        <v>0.0</v>
      </c>
      <c r="E43" s="141">
        <v>0.0</v>
      </c>
      <c r="F43" s="142"/>
      <c r="G43" s="142"/>
      <c r="H43" s="142"/>
      <c r="I43" s="142"/>
      <c r="J43" s="143">
        <f t="shared" si="1"/>
        <v>0</v>
      </c>
    </row>
    <row r="44">
      <c r="A44" s="138">
        <v>40.0</v>
      </c>
      <c r="B44" s="142"/>
      <c r="C44" s="142"/>
      <c r="D44" s="141">
        <v>0.0</v>
      </c>
      <c r="E44" s="141">
        <v>0.0</v>
      </c>
      <c r="F44" s="142"/>
      <c r="G44" s="142"/>
      <c r="H44" s="142"/>
      <c r="I44" s="142"/>
      <c r="J44" s="143">
        <f t="shared" si="1"/>
        <v>0</v>
      </c>
    </row>
    <row r="45">
      <c r="A45" s="138">
        <v>41.0</v>
      </c>
      <c r="B45" s="142"/>
      <c r="C45" s="142"/>
      <c r="D45" s="141">
        <v>0.0</v>
      </c>
      <c r="E45" s="141">
        <v>0.0</v>
      </c>
      <c r="F45" s="142"/>
      <c r="G45" s="142"/>
      <c r="H45" s="142"/>
      <c r="I45" s="142"/>
      <c r="J45" s="143">
        <f t="shared" si="1"/>
        <v>0</v>
      </c>
    </row>
    <row r="46">
      <c r="A46" s="138">
        <v>42.0</v>
      </c>
      <c r="B46" s="142"/>
      <c r="C46" s="142"/>
      <c r="D46" s="141">
        <v>0.0</v>
      </c>
      <c r="E46" s="141">
        <v>0.0</v>
      </c>
      <c r="F46" s="142"/>
      <c r="G46" s="142"/>
      <c r="H46" s="142"/>
      <c r="I46" s="142"/>
      <c r="J46" s="143">
        <f t="shared" si="1"/>
        <v>0</v>
      </c>
    </row>
    <row r="47">
      <c r="A47" s="138">
        <v>43.0</v>
      </c>
      <c r="B47" s="142"/>
      <c r="C47" s="142"/>
      <c r="D47" s="141">
        <v>0.0</v>
      </c>
      <c r="E47" s="141">
        <v>0.0</v>
      </c>
      <c r="F47" s="142"/>
      <c r="G47" s="142"/>
      <c r="H47" s="142"/>
      <c r="I47" s="142"/>
      <c r="J47" s="143">
        <f t="shared" si="1"/>
        <v>0</v>
      </c>
    </row>
    <row r="48">
      <c r="A48" s="138">
        <v>44.0</v>
      </c>
      <c r="B48" s="142"/>
      <c r="C48" s="142"/>
      <c r="D48" s="141">
        <v>0.0</v>
      </c>
      <c r="E48" s="141">
        <v>0.0</v>
      </c>
      <c r="F48" s="142"/>
      <c r="G48" s="142"/>
      <c r="H48" s="142"/>
      <c r="I48" s="142"/>
      <c r="J48" s="143">
        <f t="shared" si="1"/>
        <v>0</v>
      </c>
    </row>
    <row r="49">
      <c r="A49" s="138">
        <v>45.0</v>
      </c>
      <c r="B49" s="142"/>
      <c r="C49" s="142"/>
      <c r="D49" s="141">
        <v>0.0</v>
      </c>
      <c r="E49" s="141">
        <v>0.0</v>
      </c>
      <c r="F49" s="142"/>
      <c r="G49" s="142"/>
      <c r="H49" s="142"/>
      <c r="I49" s="142"/>
      <c r="J49" s="143">
        <f t="shared" si="1"/>
        <v>0</v>
      </c>
    </row>
    <row r="50">
      <c r="A50" s="138">
        <v>46.0</v>
      </c>
      <c r="B50" s="142"/>
      <c r="C50" s="142"/>
      <c r="D50" s="141">
        <v>0.0</v>
      </c>
      <c r="E50" s="141">
        <v>0.0</v>
      </c>
      <c r="F50" s="142"/>
      <c r="G50" s="142"/>
      <c r="H50" s="142"/>
      <c r="I50" s="142"/>
      <c r="J50" s="143">
        <f t="shared" si="1"/>
        <v>0</v>
      </c>
    </row>
    <row r="51">
      <c r="A51" s="138">
        <v>47.0</v>
      </c>
      <c r="B51" s="142"/>
      <c r="C51" s="142"/>
      <c r="D51" s="141">
        <v>0.0</v>
      </c>
      <c r="E51" s="141">
        <v>0.0</v>
      </c>
      <c r="F51" s="142"/>
      <c r="G51" s="142"/>
      <c r="H51" s="142"/>
      <c r="I51" s="142"/>
      <c r="J51" s="143">
        <f t="shared" si="1"/>
        <v>0</v>
      </c>
    </row>
    <row r="52">
      <c r="A52" s="138">
        <v>48.0</v>
      </c>
      <c r="B52" s="142"/>
      <c r="C52" s="142"/>
      <c r="D52" s="141">
        <v>0.0</v>
      </c>
      <c r="E52" s="141">
        <v>0.0</v>
      </c>
      <c r="F52" s="142"/>
      <c r="G52" s="142"/>
      <c r="H52" s="142"/>
      <c r="I52" s="142"/>
      <c r="J52" s="143">
        <f t="shared" si="1"/>
        <v>0</v>
      </c>
    </row>
    <row r="53">
      <c r="A53" s="138">
        <v>49.0</v>
      </c>
      <c r="B53" s="142"/>
      <c r="C53" s="142"/>
      <c r="D53" s="141">
        <v>0.0</v>
      </c>
      <c r="E53" s="141">
        <v>0.0</v>
      </c>
      <c r="F53" s="142"/>
      <c r="G53" s="142"/>
      <c r="H53" s="142"/>
      <c r="I53" s="142"/>
      <c r="J53" s="143">
        <f t="shared" si="1"/>
        <v>0</v>
      </c>
    </row>
    <row r="54">
      <c r="A54" s="138">
        <v>50.0</v>
      </c>
      <c r="B54" s="142"/>
      <c r="C54" s="142"/>
      <c r="D54" s="141">
        <v>0.0</v>
      </c>
      <c r="E54" s="141">
        <v>0.0</v>
      </c>
      <c r="F54" s="142"/>
      <c r="G54" s="142"/>
      <c r="H54" s="142"/>
      <c r="I54" s="142"/>
      <c r="J54" s="143">
        <f t="shared" si="1"/>
        <v>0</v>
      </c>
    </row>
    <row r="55">
      <c r="A55" s="138">
        <v>51.0</v>
      </c>
      <c r="B55" s="142"/>
      <c r="C55" s="142"/>
      <c r="D55" s="141">
        <v>0.0</v>
      </c>
      <c r="E55" s="141">
        <v>0.0</v>
      </c>
      <c r="F55" s="142"/>
      <c r="G55" s="142"/>
      <c r="H55" s="142"/>
      <c r="I55" s="142"/>
      <c r="J55" s="143">
        <f t="shared" si="1"/>
        <v>0</v>
      </c>
    </row>
    <row r="56">
      <c r="A56" s="138">
        <v>52.0</v>
      </c>
      <c r="B56" s="142"/>
      <c r="C56" s="142"/>
      <c r="D56" s="141">
        <v>0.0</v>
      </c>
      <c r="E56" s="141">
        <v>0.0</v>
      </c>
      <c r="F56" s="142"/>
      <c r="G56" s="142"/>
      <c r="H56" s="142"/>
      <c r="I56" s="142"/>
      <c r="J56" s="143">
        <f t="shared" si="1"/>
        <v>0</v>
      </c>
    </row>
    <row r="57">
      <c r="A57" s="138">
        <v>53.0</v>
      </c>
      <c r="B57" s="142"/>
      <c r="C57" s="142"/>
      <c r="D57" s="141">
        <v>0.0</v>
      </c>
      <c r="E57" s="141">
        <v>0.0</v>
      </c>
      <c r="F57" s="142"/>
      <c r="G57" s="142"/>
      <c r="H57" s="142"/>
      <c r="I57" s="142"/>
      <c r="J57" s="143">
        <f t="shared" si="1"/>
        <v>0</v>
      </c>
    </row>
    <row r="58">
      <c r="A58" s="138">
        <v>54.0</v>
      </c>
      <c r="B58" s="142"/>
      <c r="C58" s="142"/>
      <c r="D58" s="141">
        <v>0.0</v>
      </c>
      <c r="E58" s="141">
        <v>0.0</v>
      </c>
      <c r="F58" s="142"/>
      <c r="G58" s="142"/>
      <c r="H58" s="142"/>
      <c r="I58" s="142"/>
      <c r="J58" s="143">
        <f t="shared" si="1"/>
        <v>0</v>
      </c>
    </row>
    <row r="59">
      <c r="A59" s="138">
        <v>55.0</v>
      </c>
      <c r="B59" s="142"/>
      <c r="C59" s="142"/>
      <c r="D59" s="141">
        <v>0.0</v>
      </c>
      <c r="E59" s="141">
        <v>0.0</v>
      </c>
      <c r="F59" s="142"/>
      <c r="G59" s="142"/>
      <c r="H59" s="142"/>
      <c r="I59" s="142"/>
      <c r="J59" s="143">
        <f t="shared" si="1"/>
        <v>0</v>
      </c>
    </row>
    <row r="60">
      <c r="A60" s="138">
        <v>56.0</v>
      </c>
      <c r="B60" s="142"/>
      <c r="C60" s="142"/>
      <c r="D60" s="141">
        <v>0.0</v>
      </c>
      <c r="E60" s="141">
        <v>0.0</v>
      </c>
      <c r="F60" s="142"/>
      <c r="G60" s="142"/>
      <c r="H60" s="142"/>
      <c r="I60" s="142"/>
      <c r="J60" s="143">
        <f t="shared" si="1"/>
        <v>0</v>
      </c>
    </row>
    <row r="61">
      <c r="A61" s="138">
        <v>57.0</v>
      </c>
      <c r="B61" s="142"/>
      <c r="C61" s="142"/>
      <c r="D61" s="141">
        <v>0.0</v>
      </c>
      <c r="E61" s="141">
        <v>0.0</v>
      </c>
      <c r="F61" s="142"/>
      <c r="G61" s="142"/>
      <c r="H61" s="142"/>
      <c r="I61" s="142"/>
      <c r="J61" s="143">
        <f t="shared" si="1"/>
        <v>0</v>
      </c>
    </row>
    <row r="62">
      <c r="A62" s="138">
        <v>58.0</v>
      </c>
      <c r="B62" s="142"/>
      <c r="C62" s="142"/>
      <c r="D62" s="141">
        <v>0.0</v>
      </c>
      <c r="E62" s="141">
        <v>0.0</v>
      </c>
      <c r="F62" s="142"/>
      <c r="G62" s="142"/>
      <c r="H62" s="142"/>
      <c r="I62" s="142"/>
      <c r="J62" s="143">
        <f t="shared" si="1"/>
        <v>0</v>
      </c>
    </row>
    <row r="63">
      <c r="A63" s="138">
        <v>59.0</v>
      </c>
      <c r="B63" s="142"/>
      <c r="C63" s="142"/>
      <c r="D63" s="141">
        <v>0.0</v>
      </c>
      <c r="E63" s="141">
        <v>0.0</v>
      </c>
      <c r="F63" s="142"/>
      <c r="G63" s="142"/>
      <c r="H63" s="142"/>
      <c r="I63" s="142"/>
      <c r="J63" s="143">
        <f t="shared" si="1"/>
        <v>0</v>
      </c>
    </row>
    <row r="64">
      <c r="A64" s="138">
        <v>60.0</v>
      </c>
      <c r="B64" s="142"/>
      <c r="C64" s="142"/>
      <c r="D64" s="141">
        <v>0.0</v>
      </c>
      <c r="E64" s="141">
        <v>0.0</v>
      </c>
      <c r="F64" s="142"/>
      <c r="G64" s="142"/>
      <c r="H64" s="142"/>
      <c r="I64" s="142"/>
      <c r="J64" s="143">
        <f t="shared" si="1"/>
        <v>0</v>
      </c>
    </row>
    <row r="65">
      <c r="A65" s="138">
        <v>61.0</v>
      </c>
      <c r="B65" s="142"/>
      <c r="C65" s="142"/>
      <c r="D65" s="141">
        <v>0.0</v>
      </c>
      <c r="E65" s="141">
        <v>0.0</v>
      </c>
      <c r="F65" s="142"/>
      <c r="G65" s="142"/>
      <c r="H65" s="142"/>
      <c r="I65" s="142"/>
      <c r="J65" s="143">
        <f t="shared" si="1"/>
        <v>0</v>
      </c>
    </row>
    <row r="66">
      <c r="A66" s="138">
        <v>62.0</v>
      </c>
      <c r="B66" s="142"/>
      <c r="C66" s="142"/>
      <c r="D66" s="141">
        <v>0.0</v>
      </c>
      <c r="E66" s="141">
        <v>0.0</v>
      </c>
      <c r="F66" s="142"/>
      <c r="G66" s="142"/>
      <c r="H66" s="142"/>
      <c r="I66" s="142"/>
      <c r="J66" s="143">
        <f t="shared" si="1"/>
        <v>0</v>
      </c>
    </row>
    <row r="67">
      <c r="A67" s="138">
        <v>63.0</v>
      </c>
      <c r="B67" s="142"/>
      <c r="C67" s="142"/>
      <c r="D67" s="141">
        <v>0.0</v>
      </c>
      <c r="E67" s="141">
        <v>0.0</v>
      </c>
      <c r="F67" s="142"/>
      <c r="G67" s="142"/>
      <c r="H67" s="142"/>
      <c r="I67" s="142"/>
      <c r="J67" s="143">
        <f t="shared" si="1"/>
        <v>0</v>
      </c>
    </row>
    <row r="68">
      <c r="A68" s="138">
        <v>64.0</v>
      </c>
      <c r="B68" s="142"/>
      <c r="C68" s="142"/>
      <c r="D68" s="141">
        <v>0.0</v>
      </c>
      <c r="E68" s="141">
        <v>0.0</v>
      </c>
      <c r="F68" s="142"/>
      <c r="G68" s="142"/>
      <c r="H68" s="142"/>
      <c r="I68" s="142"/>
      <c r="J68" s="143">
        <f t="shared" si="1"/>
        <v>0</v>
      </c>
    </row>
    <row r="69">
      <c r="A69" s="138">
        <v>65.0</v>
      </c>
      <c r="B69" s="142"/>
      <c r="C69" s="142"/>
      <c r="D69" s="141">
        <v>0.0</v>
      </c>
      <c r="E69" s="141">
        <v>0.0</v>
      </c>
      <c r="F69" s="142"/>
      <c r="G69" s="142"/>
      <c r="H69" s="142"/>
      <c r="I69" s="142"/>
      <c r="J69" s="143">
        <f t="shared" si="1"/>
        <v>0</v>
      </c>
    </row>
    <row r="70">
      <c r="A70" s="138">
        <v>66.0</v>
      </c>
      <c r="B70" s="142"/>
      <c r="C70" s="142"/>
      <c r="D70" s="141">
        <v>0.0</v>
      </c>
      <c r="E70" s="141">
        <v>0.0</v>
      </c>
      <c r="F70" s="142"/>
      <c r="G70" s="142"/>
      <c r="H70" s="142"/>
      <c r="I70" s="142"/>
      <c r="J70" s="143">
        <f t="shared" si="1"/>
        <v>0</v>
      </c>
    </row>
    <row r="71">
      <c r="A71" s="138">
        <v>67.0</v>
      </c>
      <c r="B71" s="142"/>
      <c r="C71" s="142"/>
      <c r="D71" s="141">
        <v>0.0</v>
      </c>
      <c r="E71" s="141">
        <v>0.0</v>
      </c>
      <c r="F71" s="142"/>
      <c r="G71" s="142"/>
      <c r="H71" s="142"/>
      <c r="I71" s="142"/>
      <c r="J71" s="143">
        <f t="shared" si="1"/>
        <v>0</v>
      </c>
    </row>
    <row r="72">
      <c r="A72" s="138">
        <v>68.0</v>
      </c>
      <c r="B72" s="142"/>
      <c r="C72" s="142"/>
      <c r="D72" s="141">
        <v>0.0</v>
      </c>
      <c r="E72" s="141">
        <v>0.0</v>
      </c>
      <c r="F72" s="142"/>
      <c r="G72" s="142"/>
      <c r="H72" s="142"/>
      <c r="I72" s="142"/>
      <c r="J72" s="143">
        <f t="shared" si="1"/>
        <v>0</v>
      </c>
    </row>
    <row r="73">
      <c r="A73" s="138">
        <v>69.0</v>
      </c>
      <c r="B73" s="142"/>
      <c r="C73" s="142"/>
      <c r="D73" s="141">
        <v>0.0</v>
      </c>
      <c r="E73" s="141">
        <v>0.0</v>
      </c>
      <c r="F73" s="142"/>
      <c r="G73" s="142"/>
      <c r="H73" s="142"/>
      <c r="I73" s="142"/>
      <c r="J73" s="143">
        <f t="shared" si="1"/>
        <v>0</v>
      </c>
    </row>
    <row r="74">
      <c r="A74" s="138">
        <v>70.0</v>
      </c>
      <c r="B74" s="142"/>
      <c r="C74" s="142"/>
      <c r="D74" s="141">
        <v>0.0</v>
      </c>
      <c r="E74" s="141">
        <v>0.0</v>
      </c>
      <c r="F74" s="142"/>
      <c r="G74" s="142"/>
      <c r="H74" s="142"/>
      <c r="I74" s="142"/>
      <c r="J74" s="143">
        <f t="shared" si="1"/>
        <v>0</v>
      </c>
    </row>
    <row r="75">
      <c r="A75" s="138">
        <v>71.0</v>
      </c>
      <c r="B75" s="142"/>
      <c r="C75" s="142"/>
      <c r="D75" s="141">
        <v>0.0</v>
      </c>
      <c r="E75" s="141">
        <v>0.0</v>
      </c>
      <c r="F75" s="142"/>
      <c r="G75" s="142"/>
      <c r="H75" s="142"/>
      <c r="I75" s="142"/>
      <c r="J75" s="143">
        <f t="shared" si="1"/>
        <v>0</v>
      </c>
    </row>
    <row r="76">
      <c r="A76" s="138">
        <v>72.0</v>
      </c>
      <c r="B76" s="142"/>
      <c r="C76" s="142"/>
      <c r="D76" s="141">
        <v>0.0</v>
      </c>
      <c r="E76" s="141">
        <v>0.0</v>
      </c>
      <c r="F76" s="142"/>
      <c r="G76" s="142"/>
      <c r="H76" s="142"/>
      <c r="I76" s="142"/>
      <c r="J76" s="143">
        <f t="shared" si="1"/>
        <v>0</v>
      </c>
    </row>
    <row r="77">
      <c r="A77" s="138">
        <v>73.0</v>
      </c>
      <c r="B77" s="142"/>
      <c r="C77" s="142"/>
      <c r="D77" s="141">
        <v>0.0</v>
      </c>
      <c r="E77" s="141">
        <v>0.0</v>
      </c>
      <c r="F77" s="142"/>
      <c r="G77" s="142"/>
      <c r="H77" s="142"/>
      <c r="I77" s="142"/>
      <c r="J77" s="143">
        <f t="shared" si="1"/>
        <v>0</v>
      </c>
    </row>
    <row r="78">
      <c r="A78" s="138">
        <v>74.0</v>
      </c>
      <c r="B78" s="142"/>
      <c r="C78" s="142"/>
      <c r="D78" s="141">
        <v>0.0</v>
      </c>
      <c r="E78" s="141">
        <v>0.0</v>
      </c>
      <c r="F78" s="142"/>
      <c r="G78" s="142"/>
      <c r="H78" s="142"/>
      <c r="I78" s="142"/>
      <c r="J78" s="143">
        <f t="shared" si="1"/>
        <v>0</v>
      </c>
    </row>
    <row r="79">
      <c r="A79" s="138">
        <v>75.0</v>
      </c>
      <c r="B79" s="142"/>
      <c r="C79" s="142"/>
      <c r="D79" s="141">
        <v>0.0</v>
      </c>
      <c r="E79" s="141">
        <v>0.0</v>
      </c>
      <c r="F79" s="142"/>
      <c r="G79" s="142"/>
      <c r="H79" s="142"/>
      <c r="I79" s="142"/>
      <c r="J79" s="143">
        <f t="shared" si="1"/>
        <v>0</v>
      </c>
    </row>
    <row r="80">
      <c r="A80" s="138">
        <v>76.0</v>
      </c>
      <c r="B80" s="142"/>
      <c r="C80" s="142"/>
      <c r="D80" s="141">
        <v>0.0</v>
      </c>
      <c r="E80" s="141">
        <v>0.0</v>
      </c>
      <c r="F80" s="142"/>
      <c r="G80" s="142"/>
      <c r="H80" s="142"/>
      <c r="I80" s="142"/>
      <c r="J80" s="143">
        <f t="shared" si="1"/>
        <v>0</v>
      </c>
    </row>
    <row r="81">
      <c r="A81" s="138">
        <v>77.0</v>
      </c>
      <c r="B81" s="142"/>
      <c r="C81" s="142"/>
      <c r="D81" s="141">
        <v>0.0</v>
      </c>
      <c r="E81" s="141">
        <v>0.0</v>
      </c>
      <c r="F81" s="142"/>
      <c r="G81" s="142"/>
      <c r="H81" s="142"/>
      <c r="I81" s="142"/>
      <c r="J81" s="143">
        <f t="shared" si="1"/>
        <v>0</v>
      </c>
    </row>
  </sheetData>
  <mergeCells count="11">
    <mergeCell ref="G3:G4"/>
    <mergeCell ref="H3:H4"/>
    <mergeCell ref="I3:I4"/>
    <mergeCell ref="J3:J4"/>
    <mergeCell ref="A1:J2"/>
    <mergeCell ref="A3:A4"/>
    <mergeCell ref="B3:B4"/>
    <mergeCell ref="C3:C4"/>
    <mergeCell ref="D3:D4"/>
    <mergeCell ref="E3:E4"/>
    <mergeCell ref="F3:F4"/>
  </mergeCells>
  <conditionalFormatting sqref="G16">
    <cfRule type="notContainsBlanks" dxfId="2" priority="1">
      <formula>LEN(TRIM(G16))&gt;0</formula>
    </cfRule>
  </conditionalFormatting>
  <conditionalFormatting sqref="F5:F125">
    <cfRule type="containsText" dxfId="7" priority="2" operator="containsText" text="oui">
      <formula>NOT(ISERROR(SEARCH(("oui"),(F5))))</formula>
    </cfRule>
  </conditionalFormatting>
  <conditionalFormatting sqref="F5:F125">
    <cfRule type="containsText" dxfId="6" priority="3" operator="containsText" text="non">
      <formula>NOT(ISERROR(SEARCH(("non"),(F5))))</formula>
    </cfRule>
  </conditionalFormatting>
  <dataValidations>
    <dataValidation type="list" allowBlank="1" showErrorMessage="1" sqref="F5:F81">
      <formula1>"OUI,NON"</formula1>
    </dataValidation>
  </dataValidations>
  <drawing r:id="rId1"/>
</worksheet>
</file>